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ocuments\"/>
    </mc:Choice>
  </mc:AlternateContent>
  <bookViews>
    <workbookView xWindow="-15" yWindow="-15" windowWidth="7650" windowHeight="9120" tabRatio="727" activeTab="2"/>
  </bookViews>
  <sheets>
    <sheet name="Instate 09-01 Check Out 06-01" sheetId="24" r:id="rId1"/>
    <sheet name="Instate 06-01 Check Out 09-01" sheetId="33" r:id="rId2"/>
    <sheet name="Out of State" sheetId="32" r:id="rId3"/>
    <sheet name="Instructions" sheetId="31" r:id="rId4"/>
  </sheets>
  <definedNames>
    <definedName name="_xlnm.Print_Area" localSheetId="1">'Instate 06-01 Check Out 09-01'!$A$1:$K$62</definedName>
    <definedName name="_xlnm.Print_Area" localSheetId="0">'Instate 09-01 Check Out 06-01'!$A$1:$K$62</definedName>
    <definedName name="_xlnm.Print_Area" localSheetId="3">Instructions!$A$1:$M$43</definedName>
    <definedName name="_xlnm.Print_Area" localSheetId="2">'Out of State'!$A$1:$K$61</definedName>
  </definedNames>
  <calcPr calcId="162913"/>
</workbook>
</file>

<file path=xl/calcChain.xml><?xml version="1.0" encoding="utf-8"?>
<calcChain xmlns="http://schemas.openxmlformats.org/spreadsheetml/2006/main">
  <c r="X22" i="24" l="1"/>
  <c r="W22" i="24"/>
  <c r="V22" i="24"/>
  <c r="U22" i="24"/>
  <c r="T22" i="24"/>
  <c r="X22" i="33"/>
  <c r="W22" i="33"/>
  <c r="V22" i="33"/>
  <c r="U22" i="33"/>
  <c r="T22" i="33"/>
  <c r="X36" i="33" l="1"/>
  <c r="W36" i="33"/>
  <c r="V36" i="33"/>
  <c r="X35" i="33"/>
  <c r="W35" i="33"/>
  <c r="V35" i="33"/>
  <c r="X34" i="33"/>
  <c r="W34" i="33"/>
  <c r="V34" i="33"/>
  <c r="X33" i="33"/>
  <c r="W33" i="33"/>
  <c r="V33" i="33"/>
  <c r="X32" i="33"/>
  <c r="W32" i="33"/>
  <c r="V32" i="33"/>
  <c r="X31" i="33"/>
  <c r="W31" i="33"/>
  <c r="V31" i="33"/>
  <c r="X30" i="33"/>
  <c r="W30" i="33"/>
  <c r="V30" i="33"/>
  <c r="X29" i="33"/>
  <c r="W29" i="33"/>
  <c r="V29" i="33"/>
  <c r="X28" i="33"/>
  <c r="W28" i="33"/>
  <c r="V28" i="33"/>
  <c r="X27" i="33"/>
  <c r="W27" i="33"/>
  <c r="V27" i="33"/>
  <c r="X26" i="33"/>
  <c r="W26" i="33"/>
  <c r="V26" i="33"/>
  <c r="X25" i="33"/>
  <c r="W25" i="33"/>
  <c r="V25" i="33"/>
  <c r="X24" i="33"/>
  <c r="W24" i="33"/>
  <c r="V24" i="33"/>
  <c r="X23" i="33"/>
  <c r="W23" i="33"/>
  <c r="V23" i="33"/>
  <c r="X21" i="33"/>
  <c r="W21" i="33"/>
  <c r="V21" i="33"/>
  <c r="X20" i="33"/>
  <c r="W20" i="33"/>
  <c r="V20" i="33"/>
  <c r="X19" i="33"/>
  <c r="W19" i="33"/>
  <c r="V19" i="33"/>
  <c r="X18" i="33"/>
  <c r="W18" i="33"/>
  <c r="V18" i="33"/>
  <c r="X16" i="32" l="1"/>
  <c r="X17" i="32"/>
  <c r="X18" i="32"/>
  <c r="X19" i="32"/>
  <c r="X20" i="32"/>
  <c r="X21" i="32"/>
  <c r="X22" i="32"/>
  <c r="X23" i="32"/>
  <c r="X24" i="32"/>
  <c r="X25" i="32"/>
  <c r="X26" i="32"/>
  <c r="X27" i="32"/>
  <c r="X28" i="32"/>
  <c r="X29" i="32"/>
  <c r="X30" i="32"/>
  <c r="X31" i="32"/>
  <c r="X32" i="32"/>
  <c r="X33" i="32"/>
  <c r="X34" i="32"/>
  <c r="X35" i="32"/>
  <c r="W16" i="32"/>
  <c r="W17" i="32"/>
  <c r="W18" i="32"/>
  <c r="W19" i="32"/>
  <c r="W20" i="32"/>
  <c r="W21" i="32"/>
  <c r="W22" i="32"/>
  <c r="W23" i="32"/>
  <c r="W24" i="32"/>
  <c r="W25" i="32"/>
  <c r="W26" i="32"/>
  <c r="W27" i="32"/>
  <c r="W28" i="32"/>
  <c r="W29" i="32"/>
  <c r="W30" i="32"/>
  <c r="W31" i="32"/>
  <c r="W32" i="32"/>
  <c r="W33" i="32"/>
  <c r="W34" i="32"/>
  <c r="W35" i="32"/>
  <c r="V16" i="32"/>
  <c r="V17" i="32"/>
  <c r="V18" i="32"/>
  <c r="V19" i="32"/>
  <c r="V20" i="32"/>
  <c r="V21" i="32"/>
  <c r="V22" i="32"/>
  <c r="V23" i="32"/>
  <c r="V24" i="32"/>
  <c r="V25" i="32"/>
  <c r="V26" i="32"/>
  <c r="V27" i="32"/>
  <c r="V28" i="32"/>
  <c r="V29" i="32"/>
  <c r="V30" i="32"/>
  <c r="V31" i="32"/>
  <c r="V32" i="32"/>
  <c r="V33" i="32"/>
  <c r="V34" i="32"/>
  <c r="V35" i="32"/>
  <c r="X15" i="32"/>
  <c r="W15" i="32"/>
  <c r="X17" i="33" l="1"/>
  <c r="X15" i="33"/>
  <c r="X16" i="33"/>
  <c r="V15" i="33"/>
  <c r="V17" i="33"/>
  <c r="W15" i="33"/>
  <c r="W16" i="33"/>
  <c r="W17" i="33"/>
  <c r="V16" i="33"/>
  <c r="T22" i="32" l="1"/>
  <c r="U22" i="32"/>
  <c r="V15" i="32"/>
  <c r="X36" i="24"/>
  <c r="W36" i="24"/>
  <c r="V36" i="24"/>
  <c r="X35" i="24"/>
  <c r="W35" i="24"/>
  <c r="V35" i="24"/>
  <c r="X34" i="24"/>
  <c r="W34" i="24"/>
  <c r="V34" i="24"/>
  <c r="X33" i="24"/>
  <c r="W33" i="24"/>
  <c r="V33" i="24"/>
  <c r="X32" i="24"/>
  <c r="W32" i="24"/>
  <c r="V32" i="24"/>
  <c r="X31" i="24"/>
  <c r="W31" i="24"/>
  <c r="V31" i="24"/>
  <c r="X30" i="24"/>
  <c r="W30" i="24"/>
  <c r="V30" i="24"/>
  <c r="X29" i="24"/>
  <c r="W29" i="24"/>
  <c r="V29" i="24"/>
  <c r="X28" i="24"/>
  <c r="W28" i="24"/>
  <c r="V28" i="24"/>
  <c r="X27" i="24"/>
  <c r="W27" i="24"/>
  <c r="V27" i="24"/>
  <c r="X26" i="24"/>
  <c r="W26" i="24"/>
  <c r="V26" i="24"/>
  <c r="X25" i="24"/>
  <c r="W25" i="24"/>
  <c r="V25" i="24"/>
  <c r="X24" i="24"/>
  <c r="W24" i="24"/>
  <c r="V24" i="24"/>
  <c r="X23" i="24"/>
  <c r="W23" i="24"/>
  <c r="V23" i="24"/>
  <c r="X21" i="24"/>
  <c r="W21" i="24"/>
  <c r="V21" i="24"/>
  <c r="X20" i="24"/>
  <c r="W20" i="24"/>
  <c r="V20" i="24"/>
  <c r="X18" i="24"/>
  <c r="X17" i="24"/>
  <c r="X16" i="24"/>
  <c r="X15" i="24"/>
  <c r="W18" i="24"/>
  <c r="W17" i="24"/>
  <c r="W16" i="24"/>
  <c r="W15" i="24"/>
  <c r="X19" i="24"/>
  <c r="W19" i="24"/>
  <c r="V16" i="24"/>
  <c r="V18" i="24"/>
  <c r="V17" i="24"/>
  <c r="V15" i="24"/>
  <c r="V19" i="24"/>
  <c r="I15" i="24" l="1"/>
  <c r="I16" i="24"/>
  <c r="I17" i="24"/>
  <c r="I18" i="24"/>
  <c r="I19" i="24"/>
  <c r="I20" i="24"/>
  <c r="I21" i="24"/>
  <c r="I22" i="24"/>
  <c r="I23" i="24"/>
  <c r="I24" i="24"/>
  <c r="I25" i="24"/>
  <c r="I26" i="24"/>
  <c r="I27" i="24"/>
  <c r="I28" i="24"/>
  <c r="I29" i="24"/>
  <c r="I30" i="24"/>
  <c r="I31" i="24"/>
  <c r="I32" i="24"/>
  <c r="I33" i="24"/>
  <c r="I34" i="24"/>
  <c r="I35" i="24"/>
  <c r="K62" i="33" l="1"/>
  <c r="F48" i="33" l="1"/>
  <c r="U36" i="33"/>
  <c r="T36" i="33"/>
  <c r="K36" i="33"/>
  <c r="J36" i="33"/>
  <c r="H36" i="33"/>
  <c r="U35" i="33"/>
  <c r="T35" i="33"/>
  <c r="I35" i="33"/>
  <c r="U34" i="33"/>
  <c r="T34" i="33"/>
  <c r="I34" i="33"/>
  <c r="U33" i="33"/>
  <c r="T33" i="33"/>
  <c r="I33" i="33"/>
  <c r="U32" i="33"/>
  <c r="T32" i="33"/>
  <c r="I32" i="33"/>
  <c r="U31" i="33"/>
  <c r="T31" i="33"/>
  <c r="I31" i="33"/>
  <c r="U30" i="33"/>
  <c r="T30" i="33"/>
  <c r="I30" i="33"/>
  <c r="U29" i="33"/>
  <c r="T29" i="33"/>
  <c r="I29" i="33"/>
  <c r="U28" i="33"/>
  <c r="T28" i="33"/>
  <c r="I28" i="33"/>
  <c r="U27" i="33"/>
  <c r="T27" i="33"/>
  <c r="I27" i="33"/>
  <c r="U26" i="33"/>
  <c r="T26" i="33"/>
  <c r="I26" i="33"/>
  <c r="U25" i="33"/>
  <c r="T25" i="33"/>
  <c r="I25" i="33"/>
  <c r="U24" i="33"/>
  <c r="T24" i="33"/>
  <c r="I24" i="33"/>
  <c r="U23" i="33"/>
  <c r="T23" i="33"/>
  <c r="I23" i="33"/>
  <c r="I22" i="33"/>
  <c r="U21" i="33"/>
  <c r="T21" i="33"/>
  <c r="I21" i="33"/>
  <c r="U20" i="33"/>
  <c r="T20" i="33"/>
  <c r="I20" i="33"/>
  <c r="U19" i="33"/>
  <c r="T19" i="33"/>
  <c r="I19" i="33"/>
  <c r="U18" i="33"/>
  <c r="T18" i="33"/>
  <c r="I18" i="33"/>
  <c r="U17" i="33"/>
  <c r="T17" i="33"/>
  <c r="M17" i="33"/>
  <c r="I17" i="33"/>
  <c r="U16" i="33"/>
  <c r="T16" i="33"/>
  <c r="I16" i="33"/>
  <c r="U15" i="33"/>
  <c r="T15" i="33"/>
  <c r="I15" i="33"/>
  <c r="I36" i="33" l="1"/>
  <c r="K37" i="33" s="1"/>
  <c r="K39" i="33" s="1"/>
  <c r="K62" i="24"/>
  <c r="K61" i="32"/>
  <c r="I16" i="32"/>
  <c r="I15" i="32"/>
  <c r="F47" i="32"/>
  <c r="F48" i="24"/>
  <c r="T15" i="32"/>
  <c r="U15" i="32"/>
  <c r="T16" i="32"/>
  <c r="U16" i="32"/>
  <c r="I17" i="32"/>
  <c r="M17" i="32"/>
  <c r="T17" i="32"/>
  <c r="U17" i="32"/>
  <c r="I18" i="32"/>
  <c r="T18" i="32"/>
  <c r="U18" i="32"/>
  <c r="I19" i="32"/>
  <c r="T19" i="32"/>
  <c r="U19" i="32"/>
  <c r="I20" i="32"/>
  <c r="T20" i="32"/>
  <c r="U20" i="32"/>
  <c r="I21" i="32"/>
  <c r="T21" i="32"/>
  <c r="U21" i="32"/>
  <c r="I22" i="32"/>
  <c r="I23" i="32"/>
  <c r="T23" i="32"/>
  <c r="U23" i="32"/>
  <c r="I24" i="32"/>
  <c r="T24" i="32"/>
  <c r="U24" i="32"/>
  <c r="I25" i="32"/>
  <c r="T25" i="32"/>
  <c r="U25" i="32"/>
  <c r="I26" i="32"/>
  <c r="T26" i="32"/>
  <c r="U26" i="32"/>
  <c r="I27" i="32"/>
  <c r="T27" i="32"/>
  <c r="U27" i="32"/>
  <c r="I28" i="32"/>
  <c r="T28" i="32"/>
  <c r="U28" i="32"/>
  <c r="I29" i="32"/>
  <c r="T29" i="32"/>
  <c r="U29" i="32"/>
  <c r="I30" i="32"/>
  <c r="T30" i="32"/>
  <c r="U30" i="32"/>
  <c r="I31" i="32"/>
  <c r="T31" i="32"/>
  <c r="U31" i="32"/>
  <c r="I32" i="32"/>
  <c r="T32" i="32"/>
  <c r="U32" i="32"/>
  <c r="I33" i="32"/>
  <c r="T33" i="32"/>
  <c r="U33" i="32"/>
  <c r="I34" i="32"/>
  <c r="T34" i="32"/>
  <c r="U34" i="32"/>
  <c r="H35" i="32"/>
  <c r="J35" i="32"/>
  <c r="K35" i="32"/>
  <c r="T35" i="32"/>
  <c r="U35" i="32"/>
  <c r="J36" i="24"/>
  <c r="M34" i="31"/>
  <c r="L34" i="31"/>
  <c r="X14" i="31"/>
  <c r="Y14" i="31"/>
  <c r="Z14" i="31"/>
  <c r="X15" i="31"/>
  <c r="K15" i="31" s="1"/>
  <c r="Y15" i="31"/>
  <c r="Z15" i="31"/>
  <c r="K16" i="31"/>
  <c r="X17" i="31"/>
  <c r="Y17" i="31"/>
  <c r="Z17" i="31"/>
  <c r="X18" i="31"/>
  <c r="Y18" i="31"/>
  <c r="Z18" i="31"/>
  <c r="X19" i="31"/>
  <c r="Y19" i="31"/>
  <c r="Z19" i="31"/>
  <c r="K20" i="31"/>
  <c r="X21" i="31"/>
  <c r="Y21" i="31"/>
  <c r="Z21" i="31"/>
  <c r="X22" i="31"/>
  <c r="Y22" i="31"/>
  <c r="Z22" i="31"/>
  <c r="X23" i="31"/>
  <c r="Y23" i="31"/>
  <c r="Z23" i="31"/>
  <c r="K24" i="31"/>
  <c r="K25" i="31"/>
  <c r="K26" i="31"/>
  <c r="K27" i="31"/>
  <c r="K28" i="31"/>
  <c r="K29" i="31"/>
  <c r="K30" i="31"/>
  <c r="K31" i="31"/>
  <c r="K32" i="31"/>
  <c r="K33" i="31"/>
  <c r="J34" i="31"/>
  <c r="Z34" i="31"/>
  <c r="Y34" i="31"/>
  <c r="X34" i="31"/>
  <c r="W34" i="31"/>
  <c r="V34" i="31"/>
  <c r="Z33" i="31"/>
  <c r="Y33" i="31"/>
  <c r="X33" i="31"/>
  <c r="W33" i="31"/>
  <c r="V33" i="31"/>
  <c r="Z32" i="31"/>
  <c r="Y32" i="31"/>
  <c r="X32" i="31"/>
  <c r="W32" i="31"/>
  <c r="V32" i="31"/>
  <c r="Z31" i="31"/>
  <c r="Y31" i="31"/>
  <c r="X31" i="31"/>
  <c r="W31" i="31"/>
  <c r="V31" i="31"/>
  <c r="Z30" i="31"/>
  <c r="Y30" i="31"/>
  <c r="X30" i="31"/>
  <c r="W30" i="31"/>
  <c r="V30" i="31"/>
  <c r="Z29" i="31"/>
  <c r="Y29" i="31"/>
  <c r="X29" i="31"/>
  <c r="W29" i="31"/>
  <c r="V29" i="31"/>
  <c r="Z28" i="31"/>
  <c r="Y28" i="31"/>
  <c r="X28" i="31"/>
  <c r="W28" i="31"/>
  <c r="V28" i="31"/>
  <c r="Z27" i="31"/>
  <c r="Y27" i="31"/>
  <c r="X27" i="31"/>
  <c r="W27" i="31"/>
  <c r="V27" i="31"/>
  <c r="Z26" i="31"/>
  <c r="Y26" i="31"/>
  <c r="X26" i="31"/>
  <c r="W26" i="31"/>
  <c r="V26" i="31"/>
  <c r="Z25" i="31"/>
  <c r="Y25" i="31"/>
  <c r="X25" i="31"/>
  <c r="W25" i="31"/>
  <c r="V25" i="31"/>
  <c r="Z24" i="31"/>
  <c r="Y24" i="31"/>
  <c r="X24" i="31"/>
  <c r="W24" i="31"/>
  <c r="V24" i="31"/>
  <c r="W23" i="31"/>
  <c r="V23" i="31"/>
  <c r="W22" i="31"/>
  <c r="V22" i="31"/>
  <c r="W21" i="31"/>
  <c r="V21" i="31"/>
  <c r="Z20" i="31"/>
  <c r="Y20" i="31"/>
  <c r="X20" i="31"/>
  <c r="W20" i="31"/>
  <c r="V20" i="31"/>
  <c r="W19" i="31"/>
  <c r="V19" i="31"/>
  <c r="W18" i="31"/>
  <c r="V18" i="31"/>
  <c r="W17" i="31"/>
  <c r="V17" i="31"/>
  <c r="Z16" i="31"/>
  <c r="Y16" i="31"/>
  <c r="X16" i="31"/>
  <c r="W16" i="31"/>
  <c r="V16" i="31"/>
  <c r="O16" i="31"/>
  <c r="W15" i="31"/>
  <c r="V15" i="31"/>
  <c r="W14" i="31"/>
  <c r="V14" i="31"/>
  <c r="K36" i="24"/>
  <c r="H36" i="24"/>
  <c r="T16" i="24"/>
  <c r="U36" i="24"/>
  <c r="T36" i="24"/>
  <c r="U35" i="24"/>
  <c r="T35" i="24"/>
  <c r="U34" i="24"/>
  <c r="T34" i="24"/>
  <c r="U33" i="24"/>
  <c r="T33" i="24"/>
  <c r="U32" i="24"/>
  <c r="T32" i="24"/>
  <c r="U31" i="24"/>
  <c r="T31" i="24"/>
  <c r="U30" i="24"/>
  <c r="T30" i="24"/>
  <c r="U29" i="24"/>
  <c r="T29" i="24"/>
  <c r="U28" i="24"/>
  <c r="T28" i="24"/>
  <c r="U27" i="24"/>
  <c r="T27" i="24"/>
  <c r="U26" i="24"/>
  <c r="T26" i="24"/>
  <c r="U25" i="24"/>
  <c r="T25" i="24"/>
  <c r="U24" i="24"/>
  <c r="T24" i="24"/>
  <c r="U23" i="24"/>
  <c r="T23" i="24"/>
  <c r="U21" i="24"/>
  <c r="T21" i="24"/>
  <c r="U20" i="24"/>
  <c r="T20" i="24"/>
  <c r="U19" i="24"/>
  <c r="T19" i="24"/>
  <c r="U18" i="24"/>
  <c r="T18" i="24"/>
  <c r="U17" i="24"/>
  <c r="T17" i="24"/>
  <c r="U16" i="24"/>
  <c r="U15" i="24"/>
  <c r="T15" i="24"/>
  <c r="M17" i="24"/>
  <c r="K21" i="31" l="1"/>
  <c r="K23" i="31"/>
  <c r="I36" i="24"/>
  <c r="K37" i="24" s="1"/>
  <c r="K39" i="24" s="1"/>
  <c r="K17" i="31"/>
  <c r="K19" i="31"/>
  <c r="K22" i="31"/>
  <c r="K18" i="31"/>
  <c r="I35" i="32"/>
  <c r="K36" i="32" s="1"/>
  <c r="K38" i="32" s="1"/>
  <c r="K14" i="31"/>
  <c r="K34" i="31" l="1"/>
  <c r="M35" i="31" s="1"/>
  <c r="M37" i="31" s="1"/>
</calcChain>
</file>

<file path=xl/comments1.xml><?xml version="1.0" encoding="utf-8"?>
<comments xmlns="http://schemas.openxmlformats.org/spreadsheetml/2006/main">
  <authors>
    <author>MaryG</author>
  </authors>
  <commentList>
    <comment ref="A15" authorId="0" shapeId="0">
      <text>
        <r>
          <rPr>
            <sz val="9"/>
            <color indexed="81"/>
            <rFont val="Tahoma"/>
            <family val="2"/>
          </rPr>
          <t>Enter the date 
XX/XX/2006
and meals will automatically calculate for the full day.</t>
        </r>
      </text>
    </comment>
    <comment ref="E15" authorId="0" shapeId="0">
      <text>
        <r>
          <rPr>
            <sz val="9"/>
            <color indexed="81"/>
            <rFont val="Tahoma"/>
            <family val="2"/>
          </rPr>
          <t xml:space="preserve">Enter leave time in this format
7:00 AM or
1:00 PM
Meals will calculate
</t>
        </r>
      </text>
    </comment>
    <comment ref="F15" authorId="0" shapeId="0">
      <text>
        <r>
          <rPr>
            <sz val="9"/>
            <color indexed="81"/>
            <rFont val="Tahoma"/>
            <family val="2"/>
          </rPr>
          <t xml:space="preserve">Enter return time in this format:   
7:00 PM
Meals will calculate
</t>
        </r>
        <r>
          <rPr>
            <sz val="8"/>
            <color indexed="81"/>
            <rFont val="Tahoma"/>
            <family val="2"/>
          </rPr>
          <t xml:space="preserve">
</t>
        </r>
      </text>
    </comment>
  </commentList>
</comments>
</file>

<file path=xl/comments2.xml><?xml version="1.0" encoding="utf-8"?>
<comments xmlns="http://schemas.openxmlformats.org/spreadsheetml/2006/main">
  <authors>
    <author>MaryG</author>
  </authors>
  <commentList>
    <comment ref="A15" authorId="0" shapeId="0">
      <text>
        <r>
          <rPr>
            <sz val="9"/>
            <color indexed="81"/>
            <rFont val="Tahoma"/>
            <family val="2"/>
          </rPr>
          <t>Enter the date 
XX/XX/2006
and meals will automatically calculate for the full day.</t>
        </r>
      </text>
    </comment>
    <comment ref="E15" authorId="0" shapeId="0">
      <text>
        <r>
          <rPr>
            <sz val="9"/>
            <color indexed="81"/>
            <rFont val="Tahoma"/>
            <family val="2"/>
          </rPr>
          <t xml:space="preserve">Enter leave time in this format
7:00 AM or
1:00 PM
Meals will calculate
</t>
        </r>
      </text>
    </comment>
    <comment ref="F15" authorId="0" shapeId="0">
      <text>
        <r>
          <rPr>
            <sz val="9"/>
            <color indexed="81"/>
            <rFont val="Tahoma"/>
            <family val="2"/>
          </rPr>
          <t xml:space="preserve">Enter return time in this format:   
7:00 PM
Meals will calculate
</t>
        </r>
        <r>
          <rPr>
            <sz val="8"/>
            <color indexed="81"/>
            <rFont val="Tahoma"/>
            <family val="2"/>
          </rPr>
          <t xml:space="preserve">
</t>
        </r>
      </text>
    </comment>
  </commentList>
</comments>
</file>

<file path=xl/comments3.xml><?xml version="1.0" encoding="utf-8"?>
<comments xmlns="http://schemas.openxmlformats.org/spreadsheetml/2006/main">
  <authors>
    <author>MaryG</author>
  </authors>
  <commentList>
    <comment ref="A15" authorId="0" shapeId="0">
      <text>
        <r>
          <rPr>
            <sz val="9"/>
            <color indexed="81"/>
            <rFont val="Tahoma"/>
            <family val="2"/>
          </rPr>
          <t>Enter the date 
XX/XX/2006
and meals will automatically calculate for the full day.</t>
        </r>
      </text>
    </comment>
    <comment ref="E15" authorId="0" shapeId="0">
      <text>
        <r>
          <rPr>
            <sz val="9"/>
            <color indexed="81"/>
            <rFont val="Tahoma"/>
            <family val="2"/>
          </rPr>
          <t xml:space="preserve">Enter leave time in this format
7:00 AM or
1:00 PM
Meals will calculate
</t>
        </r>
      </text>
    </comment>
    <comment ref="F15" authorId="0" shapeId="0">
      <text>
        <r>
          <rPr>
            <sz val="9"/>
            <color indexed="81"/>
            <rFont val="Tahoma"/>
            <family val="2"/>
          </rPr>
          <t xml:space="preserve">Enter return time in this format:   
7:00 PM
Meals will calculate
</t>
        </r>
        <r>
          <rPr>
            <sz val="8"/>
            <color indexed="81"/>
            <rFont val="Tahoma"/>
            <family val="2"/>
          </rPr>
          <t xml:space="preserve">
</t>
        </r>
      </text>
    </comment>
  </commentList>
</comments>
</file>

<file path=xl/comments4.xml><?xml version="1.0" encoding="utf-8"?>
<comments xmlns="http://schemas.openxmlformats.org/spreadsheetml/2006/main">
  <authors>
    <author>MaryG</author>
    <author>boruser</author>
  </authors>
  <commentList>
    <comment ref="B14" authorId="0" shapeId="0">
      <text>
        <r>
          <rPr>
            <sz val="9"/>
            <color indexed="81"/>
            <rFont val="Tahoma"/>
            <family val="2"/>
          </rPr>
          <t>Enter the date 
XX/XX/2007
and meals will automatically calculate for the full day.</t>
        </r>
      </text>
    </comment>
    <comment ref="G14" authorId="0" shapeId="0">
      <text>
        <r>
          <rPr>
            <sz val="9"/>
            <color indexed="81"/>
            <rFont val="Tahoma"/>
            <family val="2"/>
          </rPr>
          <t xml:space="preserve">Enter leave time in this format
7:00 AM or
1:00 PM
Meals will calculate
</t>
        </r>
      </text>
    </comment>
    <comment ref="H14" authorId="0" shapeId="0">
      <text>
        <r>
          <rPr>
            <sz val="9"/>
            <color indexed="81"/>
            <rFont val="Tahoma"/>
            <family val="2"/>
          </rPr>
          <t xml:space="preserve">Enter return time in this format:   
7:00 PM
Meals will calculate
</t>
        </r>
        <r>
          <rPr>
            <sz val="8"/>
            <color indexed="81"/>
            <rFont val="Tahoma"/>
            <family val="2"/>
          </rPr>
          <t xml:space="preserve">
</t>
        </r>
      </text>
    </comment>
    <comment ref="H22" authorId="1" shapeId="0">
      <text>
        <r>
          <rPr>
            <sz val="8"/>
            <color indexed="81"/>
            <rFont val="Tahoma"/>
            <family val="2"/>
          </rPr>
          <t xml:space="preserve">The State Auditor's Office may be confused if you enter the return time. However, you need the return time to calculate the meals.
</t>
        </r>
        <r>
          <rPr>
            <sz val="8"/>
            <color indexed="10"/>
            <rFont val="Tahoma"/>
            <family val="2"/>
          </rPr>
          <t>To hide the contents of the cell, font color = white</t>
        </r>
        <r>
          <rPr>
            <sz val="8"/>
            <color indexed="81"/>
            <rFont val="Tahoma"/>
            <family val="2"/>
          </rPr>
          <t xml:space="preserve">
</t>
        </r>
        <r>
          <rPr>
            <sz val="8"/>
            <color indexed="10"/>
            <rFont val="Tahoma"/>
            <family val="2"/>
          </rPr>
          <t>(Format/Cells/Font)</t>
        </r>
      </text>
    </comment>
  </commentList>
</comments>
</file>

<file path=xl/sharedStrings.xml><?xml version="1.0" encoding="utf-8"?>
<sst xmlns="http://schemas.openxmlformats.org/spreadsheetml/2006/main" count="332" uniqueCount="113">
  <si>
    <t>State of South Dakota</t>
  </si>
  <si>
    <t>Date</t>
  </si>
  <si>
    <t>Miles</t>
  </si>
  <si>
    <t>Meals</t>
  </si>
  <si>
    <t>Lodging</t>
  </si>
  <si>
    <t>I declare and affirm under the penalties of perjury that this claim has been examined by me, and to the best of my knowledge and belief, is in all things true and correct.</t>
  </si>
  <si>
    <t>Standard Mileage</t>
  </si>
  <si>
    <t>Purpose of Travel:</t>
  </si>
  <si>
    <t>Commercial Airfare</t>
  </si>
  <si>
    <t>Car Rental, Shuttle,Taxi</t>
  </si>
  <si>
    <t xml:space="preserve">Mileage POV1 </t>
  </si>
  <si>
    <t>Instate Travel Payment Detail</t>
  </si>
  <si>
    <t>Account</t>
  </si>
  <si>
    <t>Telephone /Internet Access</t>
  </si>
  <si>
    <t xml:space="preserve"> Parking</t>
  </si>
  <si>
    <t>Claimant Signature</t>
  </si>
  <si>
    <t>Fund</t>
  </si>
  <si>
    <t>Org</t>
  </si>
  <si>
    <t>Amount</t>
  </si>
  <si>
    <t>Employee Invoice #</t>
  </si>
  <si>
    <t>Office Use Only</t>
  </si>
  <si>
    <t>Apply to Advance</t>
  </si>
  <si>
    <t>Amount Reimbursable</t>
  </si>
  <si>
    <t>(Not Valid Unless Accompanied by Approved Voucher)</t>
  </si>
  <si>
    <t>I further agree to comply with the provisions of the Civil Rights Act of 1964 and regulations issued thereunder relating to non-discrimination in federally assisted programs.</t>
  </si>
  <si>
    <t>Payee</t>
  </si>
  <si>
    <t>Index</t>
  </si>
  <si>
    <t>Activity</t>
  </si>
  <si>
    <t>Misc.</t>
  </si>
  <si>
    <t>Expense</t>
  </si>
  <si>
    <t>Trans.</t>
  </si>
  <si>
    <t>Costs</t>
  </si>
  <si>
    <t>Auto</t>
  </si>
  <si>
    <t>Return</t>
  </si>
  <si>
    <t>Leave</t>
  </si>
  <si>
    <t>Time</t>
  </si>
  <si>
    <t>Description of Travel, Destination,</t>
  </si>
  <si>
    <t>Meals, Mileage, Misc. Expense</t>
  </si>
  <si>
    <t>Date/</t>
  </si>
  <si>
    <t>Month</t>
  </si>
  <si>
    <t>Home Station</t>
  </si>
  <si>
    <t>Auto License Number</t>
  </si>
  <si>
    <t>Institution</t>
  </si>
  <si>
    <t>Grand Total</t>
  </si>
  <si>
    <t>Prog</t>
  </si>
  <si>
    <t>Subtotals</t>
  </si>
  <si>
    <t>Banner Invoice#</t>
  </si>
  <si>
    <t>Coding References</t>
  </si>
  <si>
    <t>Commodity</t>
  </si>
  <si>
    <t>Institution &amp; Department</t>
  </si>
  <si>
    <t>Registration Fees</t>
  </si>
  <si>
    <t>Meal Rates</t>
  </si>
  <si>
    <t>Breakfast</t>
  </si>
  <si>
    <t>Lunch</t>
  </si>
  <si>
    <t>Dinner</t>
  </si>
  <si>
    <t>All Day</t>
  </si>
  <si>
    <t>Room</t>
  </si>
  <si>
    <r>
      <t>NOTE:</t>
    </r>
    <r>
      <rPr>
        <i/>
        <sz val="8"/>
        <color indexed="10"/>
        <rFont val="Arial"/>
        <family val="2"/>
      </rPr>
      <t xml:space="preserve"> Must leave before 5:31 a.m. to claim breakfast; must leave before 11:31 a.m. to claim lunch and must leave before 5:31 p.m.to claim dinner. Must leave before 5:31 a.m. and return after 7 :59 p.m. to claim full day of meals.</t>
    </r>
  </si>
  <si>
    <t>Authorizing Signature</t>
  </si>
  <si>
    <t>POV 1</t>
  </si>
  <si>
    <t>Standard</t>
  </si>
  <si>
    <t>Header</t>
  </si>
  <si>
    <t xml:space="preserve">Department </t>
  </si>
  <si>
    <t>Date/ Month, Leave and Return times must be completed in order to calculate the meal costs</t>
  </si>
  <si>
    <t>Trips overnight, enter each day.</t>
  </si>
  <si>
    <t>Meals not overnight</t>
  </si>
  <si>
    <t xml:space="preserve">Board Meeting </t>
  </si>
  <si>
    <t>(A)</t>
  </si>
  <si>
    <t>(B)</t>
  </si>
  <si>
    <t>Samples</t>
  </si>
  <si>
    <t>(C)</t>
  </si>
  <si>
    <t>(D)</t>
  </si>
  <si>
    <t>Board Meeting</t>
  </si>
  <si>
    <t>Board Meeting - Supper Hosted</t>
  </si>
  <si>
    <t>#1</t>
  </si>
  <si>
    <t>#2</t>
  </si>
  <si>
    <t>#3</t>
  </si>
  <si>
    <t>Employee Banner ID</t>
  </si>
  <si>
    <t>Total:</t>
  </si>
  <si>
    <t>733150</t>
  </si>
  <si>
    <t>Meals Overnight</t>
  </si>
  <si>
    <r>
      <t xml:space="preserve">Meals </t>
    </r>
    <r>
      <rPr>
        <b/>
        <sz val="10"/>
        <rFont val="Arial"/>
        <family val="2"/>
      </rPr>
      <t>Not</t>
    </r>
    <r>
      <rPr>
        <i/>
        <sz val="10"/>
        <rFont val="Arial"/>
        <family val="2"/>
      </rPr>
      <t xml:space="preserve"> Overnight</t>
    </r>
  </si>
  <si>
    <t>Emp ID #</t>
  </si>
  <si>
    <t>733220</t>
  </si>
  <si>
    <t>733230</t>
  </si>
  <si>
    <t>733300</t>
  </si>
  <si>
    <t>733350</t>
  </si>
  <si>
    <t>733340</t>
  </si>
  <si>
    <t>733280</t>
  </si>
  <si>
    <t>733320</t>
  </si>
  <si>
    <t>744530</t>
  </si>
  <si>
    <t>733260</t>
  </si>
  <si>
    <t>Out of State Travel Payment Detail</t>
  </si>
  <si>
    <t>South Dakota Board of Regents</t>
  </si>
  <si>
    <t>FY09</t>
  </si>
  <si>
    <t>(Updated 7/21/08)</t>
  </si>
  <si>
    <t>Incidentals to Travel - In State*</t>
  </si>
  <si>
    <t>Incidentals to Travel - Out of State*</t>
  </si>
  <si>
    <t>Original Receipt Required; In State Rate of $55.00 + tax</t>
  </si>
  <si>
    <r>
      <t>NOTE:</t>
    </r>
    <r>
      <rPr>
        <i/>
        <sz val="10"/>
        <rFont val="Arial"/>
        <family val="2"/>
      </rPr>
      <t xml:space="preserve"> Must leave before 5:31 a.m. to claim breakfast; must leave before 11:31 a.m. to claim lunch and must leave before 5:31 p.m.to claim dinner. Must leave before 5:31 a.m. and return after 7 :59 p.m. to claim full day of meals.</t>
    </r>
  </si>
  <si>
    <t xml:space="preserve">The room rate of $55.00 per night plus applicable taxes on that rate are allowed for reimbursement from check in Sept 1st through checkout of June 1st. </t>
  </si>
  <si>
    <t>Original Receipt Required; In State Rate of $70.00 + tax</t>
  </si>
  <si>
    <r>
      <t xml:space="preserve">The room rate of $70.00 per night plus applicable taxes on that rate are allowed for reimbursement from check in June 1st through </t>
    </r>
    <r>
      <rPr>
        <u/>
        <sz val="10"/>
        <rFont val="Arial"/>
        <family val="2"/>
      </rPr>
      <t xml:space="preserve">checkout </t>
    </r>
    <r>
      <rPr>
        <sz val="10"/>
        <rFont val="Arial"/>
        <family val="2"/>
      </rPr>
      <t>of September 1</t>
    </r>
    <r>
      <rPr>
        <vertAlign val="superscript"/>
        <sz val="10"/>
        <rFont val="Arial"/>
        <family val="2"/>
      </rPr>
      <t>st</t>
    </r>
    <r>
      <rPr>
        <sz val="10"/>
        <rFont val="Arial"/>
        <family val="2"/>
      </rPr>
      <t xml:space="preserve">. </t>
    </r>
  </si>
  <si>
    <t>Telephone/Internet Charges</t>
  </si>
  <si>
    <t>* Incidentals to travel includes airline baggage fees, car wash for state vehicle, airport parking fee.</t>
  </si>
  <si>
    <t>All claims for this trip have been presented</t>
  </si>
  <si>
    <t>Updated 03/02/2015</t>
  </si>
  <si>
    <t>Updated 03/02/15</t>
  </si>
  <si>
    <r>
      <t>NOTE:</t>
    </r>
    <r>
      <rPr>
        <i/>
        <sz val="8"/>
        <rFont val="Arial"/>
        <family val="2"/>
      </rPr>
      <t xml:space="preserve"> Must leave before 5:31 a.m. to claim breakfast; must leave before 11:31 a.m. to claim lunch and must leave before 5:31 p.m.to claim dinner. Must leave before 5:31 a.m. and return after 7 :59 p.m. to claim full day of meals.</t>
    </r>
  </si>
  <si>
    <r>
      <t>Room</t>
    </r>
    <r>
      <rPr>
        <sz val="8"/>
        <rFont val="Arial"/>
        <family val="2"/>
      </rPr>
      <t xml:space="preserve"> - Original Receipt Required; Out-of-State rate of $175.00 + tax per night; Excess lodging for additional $100.00 + tax may be requested </t>
    </r>
  </si>
  <si>
    <t>Original Receipt Required; In State Rate of $175.00 + tax</t>
  </si>
  <si>
    <t xml:space="preserve">Excess lodging for an additional $100 per night plus tax may be requested in advance of stay.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</si>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</sst>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164" formatCode="&quot;$&quot;#,##0.00"/>
    <numFmt numFmtId="165" formatCode="0_);[Red]\(0\)"/>
    <numFmt numFmtId="166" formatCode="m/d/yy;@"/>
    <numFmt numFmtId="167" formatCode="0.0000000000"/>
  </numFmts>
  <fonts count="41" x14ac:knownFonts="1">
    <font>
      <sz val="10"/>
      <name val="Arial"/>
    </font>
    <font>
      <i/>
      <sz val="10"/>
      <name val="Arial"/>
      <family val="2"/>
    </font>
    <font>
      <sz val="10"/>
      <name val="Arial"/>
      <family val="2"/>
    </font>
    <font>
      <sz val="8"/>
      <name val="Arial"/>
      <family val="2"/>
    </font>
    <font>
      <i/>
      <sz val="6"/>
      <name val="Arial"/>
      <family val="2"/>
    </font>
    <font>
      <sz val="8"/>
      <name val="Arial"/>
      <family val="2"/>
    </font>
    <font>
      <sz val="10"/>
      <name val="Arial"/>
      <family val="2"/>
    </font>
    <font>
      <b/>
      <sz val="8"/>
      <name val="Arial"/>
      <family val="2"/>
    </font>
    <font>
      <i/>
      <sz val="7"/>
      <name val="Arial"/>
      <family val="2"/>
    </font>
    <font>
      <i/>
      <sz val="11"/>
      <name val="Arial"/>
      <family val="2"/>
    </font>
    <font>
      <sz val="11"/>
      <name val="Arial"/>
      <family val="2"/>
    </font>
    <font>
      <b/>
      <sz val="12"/>
      <name val="Arial"/>
      <family val="2"/>
    </font>
    <font>
      <i/>
      <sz val="8"/>
      <name val="Arial"/>
      <family val="2"/>
    </font>
    <font>
      <b/>
      <i/>
      <sz val="9"/>
      <name val="Arial"/>
      <family val="2"/>
    </font>
    <font>
      <sz val="9"/>
      <name val="Arial"/>
      <family val="2"/>
    </font>
    <font>
      <i/>
      <u/>
      <sz val="11"/>
      <name val="Arial"/>
      <family val="2"/>
    </font>
    <font>
      <b/>
      <sz val="11"/>
      <name val="Arial"/>
      <family val="2"/>
    </font>
    <font>
      <u/>
      <sz val="11"/>
      <name val="Arial"/>
      <family val="2"/>
    </font>
    <font>
      <i/>
      <sz val="9"/>
      <name val="Arial"/>
      <family val="2"/>
    </font>
    <font>
      <b/>
      <sz val="10"/>
      <name val="Arial"/>
      <family val="2"/>
    </font>
    <font>
      <i/>
      <u/>
      <sz val="10"/>
      <name val="Arial"/>
      <family val="2"/>
    </font>
    <font>
      <b/>
      <u/>
      <sz val="10"/>
      <name val="Arial"/>
      <family val="2"/>
    </font>
    <font>
      <i/>
      <sz val="10"/>
      <name val="Arial"/>
      <family val="2"/>
    </font>
    <font>
      <b/>
      <u/>
      <sz val="8"/>
      <color indexed="10"/>
      <name val="Arial"/>
      <family val="2"/>
    </font>
    <font>
      <sz val="8"/>
      <color indexed="10"/>
      <name val="Arial"/>
      <family val="2"/>
    </font>
    <font>
      <i/>
      <u/>
      <sz val="8"/>
      <color indexed="10"/>
      <name val="Arial"/>
      <family val="2"/>
    </font>
    <font>
      <i/>
      <sz val="8"/>
      <color indexed="10"/>
      <name val="Arial"/>
      <family val="2"/>
    </font>
    <font>
      <b/>
      <sz val="8"/>
      <color indexed="10"/>
      <name val="Arial"/>
      <family val="2"/>
    </font>
    <font>
      <sz val="8"/>
      <color indexed="81"/>
      <name val="Tahoma"/>
      <family val="2"/>
    </font>
    <font>
      <sz val="9"/>
      <color indexed="81"/>
      <name val="Tahoma"/>
      <family val="2"/>
    </font>
    <font>
      <sz val="12"/>
      <name val="Times New Roman"/>
      <family val="1"/>
    </font>
    <font>
      <sz val="8"/>
      <name val="Times New Roman"/>
      <family val="1"/>
    </font>
    <font>
      <sz val="12"/>
      <color indexed="10"/>
      <name val="Times New Roman"/>
      <family val="1"/>
    </font>
    <font>
      <sz val="8"/>
      <color indexed="10"/>
      <name val="Tahoma"/>
      <family val="2"/>
    </font>
    <font>
      <vertAlign val="superscript"/>
      <sz val="10"/>
      <name val="Arial"/>
      <family val="2"/>
    </font>
    <font>
      <u/>
      <sz val="10"/>
      <name val="Arial"/>
      <family val="2"/>
    </font>
    <font>
      <sz val="12"/>
      <name val="Arial"/>
      <family val="2"/>
    </font>
    <font>
      <i/>
      <sz val="12"/>
      <name val="Arial"/>
      <family val="2"/>
    </font>
    <font>
      <sz val="7.5"/>
      <name val="Arial"/>
      <family val="2"/>
    </font>
    <font>
      <b/>
      <u/>
      <sz val="8"/>
      <name val="Arial"/>
      <family val="2"/>
    </font>
    <font>
      <i/>
      <u/>
      <sz val="8"/>
      <name val="Arial"/>
      <family val="2"/>
    </font>
  </fonts>
  <fills count="2">
    <fill>
      <patternFill patternType="none"/>
    </fill>
    <fill>
      <patternFill patternType="gray125"/>
    </fill>
  </fills>
  <borders count="26">
    <border>
      <left/>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s>
  <cellStyleXfs count="1">
    <xf numFmtId="0" fontId="0" fillId="0" borderId="0"/>
  </cellStyleXfs>
  <cellXfs count="282">
    <xf numFmtId="0" fontId="0" fillId="0" borderId="0" xfId="0"/>
    <xf numFmtId="0" fontId="3" fillId="0" borderId="0" xfId="0" applyFont="1" applyProtection="1">
      <protection locked="0"/>
    </xf>
    <xf numFmtId="0" fontId="6" fillId="0" borderId="0" xfId="0" applyFont="1" applyBorder="1" applyAlignment="1" applyProtection="1">
      <alignment horizontal="center"/>
      <protection locked="0"/>
    </xf>
    <xf numFmtId="0" fontId="3" fillId="0" borderId="0" xfId="0" applyFont="1" applyBorder="1" applyProtection="1">
      <protection locked="0"/>
    </xf>
    <xf numFmtId="0" fontId="3" fillId="0" borderId="0" xfId="0" applyFont="1" applyAlignment="1" applyProtection="1">
      <alignment horizontal="center"/>
      <protection locked="0"/>
    </xf>
    <xf numFmtId="0" fontId="7" fillId="0" borderId="0" xfId="0" applyFont="1" applyBorder="1" applyAlignment="1" applyProtection="1">
      <alignment horizontal="center"/>
      <protection locked="0"/>
    </xf>
    <xf numFmtId="4" fontId="3" fillId="0" borderId="0" xfId="0" applyNumberFormat="1" applyFont="1" applyProtection="1">
      <protection locked="0"/>
    </xf>
    <xf numFmtId="4" fontId="3" fillId="0" borderId="0" xfId="0" applyNumberFormat="1" applyFont="1" applyBorder="1" applyProtection="1">
      <protection locked="0"/>
    </xf>
    <xf numFmtId="0" fontId="4" fillId="0" borderId="0" xfId="0" applyFont="1" applyProtection="1">
      <protection locked="0"/>
    </xf>
    <xf numFmtId="0" fontId="3" fillId="0" borderId="0" xfId="0" applyFont="1" applyFill="1" applyBorder="1" applyProtection="1">
      <protection locked="0"/>
    </xf>
    <xf numFmtId="18" fontId="3" fillId="0" borderId="0" xfId="0" applyNumberFormat="1" applyFont="1" applyProtection="1">
      <protection locked="0"/>
    </xf>
    <xf numFmtId="18" fontId="3" fillId="0" borderId="0" xfId="0" applyNumberFormat="1" applyFont="1" applyBorder="1" applyAlignment="1" applyProtection="1">
      <protection locked="0"/>
    </xf>
    <xf numFmtId="0" fontId="10" fillId="0" borderId="0" xfId="0" applyFont="1" applyBorder="1" applyProtection="1">
      <protection locked="0"/>
    </xf>
    <xf numFmtId="0" fontId="10" fillId="0" borderId="0" xfId="0" applyFont="1" applyProtection="1">
      <protection locked="0"/>
    </xf>
    <xf numFmtId="0" fontId="3" fillId="0" borderId="1" xfId="0" applyFont="1" applyFill="1" applyBorder="1" applyProtection="1">
      <protection locked="0"/>
    </xf>
    <xf numFmtId="18" fontId="3" fillId="0" borderId="1" xfId="0" applyNumberFormat="1" applyFont="1" applyFill="1" applyBorder="1" applyProtection="1">
      <protection locked="0"/>
    </xf>
    <xf numFmtId="0" fontId="7" fillId="0" borderId="1" xfId="0" applyFont="1" applyFill="1" applyBorder="1" applyProtection="1">
      <protection locked="0"/>
    </xf>
    <xf numFmtId="0" fontId="10" fillId="0" borderId="2" xfId="0" applyFont="1" applyBorder="1" applyProtection="1">
      <protection locked="0"/>
    </xf>
    <xf numFmtId="0" fontId="10" fillId="0" borderId="3" xfId="0" applyFont="1" applyBorder="1" applyProtection="1">
      <protection locked="0"/>
    </xf>
    <xf numFmtId="0" fontId="14" fillId="0" borderId="0" xfId="0" applyFont="1" applyBorder="1" applyProtection="1">
      <protection locked="0"/>
    </xf>
    <xf numFmtId="0" fontId="12" fillId="0" borderId="0" xfId="0" applyFont="1" applyBorder="1" applyAlignment="1" applyProtection="1">
      <alignment horizontal="center"/>
    </xf>
    <xf numFmtId="0" fontId="6" fillId="0" borderId="0" xfId="0" applyFont="1" applyFill="1" applyBorder="1" applyAlignment="1" applyProtection="1">
      <alignment horizontal="center"/>
      <protection locked="0"/>
    </xf>
    <xf numFmtId="0" fontId="3" fillId="0" borderId="0" xfId="0" applyFont="1" applyFill="1" applyProtection="1">
      <protection locked="0"/>
    </xf>
    <xf numFmtId="0" fontId="3" fillId="0" borderId="0" xfId="0" applyFont="1" applyBorder="1" applyAlignment="1" applyProtection="1">
      <alignment horizontal="center"/>
    </xf>
    <xf numFmtId="0" fontId="0" fillId="0" borderId="0" xfId="0" applyBorder="1" applyProtection="1">
      <protection locked="0"/>
    </xf>
    <xf numFmtId="0" fontId="10" fillId="0" borderId="0" xfId="0" applyFont="1" applyFill="1" applyBorder="1" applyProtection="1">
      <protection locked="0"/>
    </xf>
    <xf numFmtId="166" fontId="10" fillId="0" borderId="0" xfId="0" applyNumberFormat="1" applyFont="1" applyBorder="1" applyAlignment="1" applyProtection="1">
      <alignment horizontal="center"/>
      <protection locked="0"/>
    </xf>
    <xf numFmtId="165" fontId="10" fillId="0" borderId="0" xfId="0" applyNumberFormat="1" applyFont="1" applyBorder="1" applyAlignment="1" applyProtection="1">
      <alignment horizontal="center"/>
      <protection locked="0"/>
    </xf>
    <xf numFmtId="8" fontId="10" fillId="0" borderId="0" xfId="0" applyNumberFormat="1" applyFont="1" applyBorder="1" applyAlignment="1" applyProtection="1">
      <alignment horizontal="center"/>
      <protection locked="0"/>
    </xf>
    <xf numFmtId="8" fontId="10" fillId="0" borderId="0" xfId="0" applyNumberFormat="1" applyFont="1" applyBorder="1" applyAlignment="1" applyProtection="1">
      <alignment horizontal="right"/>
      <protection locked="0"/>
    </xf>
    <xf numFmtId="164" fontId="10" fillId="0" borderId="0" xfId="0" applyNumberFormat="1" applyFont="1" applyBorder="1" applyAlignment="1" applyProtection="1">
      <alignment horizontal="right"/>
      <protection locked="0"/>
    </xf>
    <xf numFmtId="0" fontId="10" fillId="0" borderId="0" xfId="0" applyFont="1" applyBorder="1" applyAlignment="1" applyProtection="1">
      <alignment horizontal="left" indent="1"/>
      <protection locked="0"/>
    </xf>
    <xf numFmtId="0" fontId="15" fillId="0" borderId="0" xfId="0" applyFont="1" applyBorder="1" applyAlignment="1">
      <alignment vertical="center" wrapText="1"/>
    </xf>
    <xf numFmtId="0" fontId="10" fillId="0" borderId="0" xfId="0" applyFont="1" applyBorder="1" applyAlignment="1" applyProtection="1">
      <alignment horizontal="center"/>
      <protection locked="0"/>
    </xf>
    <xf numFmtId="0" fontId="10" fillId="0" borderId="0" xfId="0" applyFont="1" applyBorder="1" applyAlignment="1">
      <alignment vertical="center" wrapText="1"/>
    </xf>
    <xf numFmtId="0" fontId="16" fillId="0" borderId="0" xfId="0" applyFont="1" applyBorder="1" applyAlignment="1">
      <alignment horizontal="left" vertical="top" wrapText="1"/>
    </xf>
    <xf numFmtId="4" fontId="10" fillId="0" borderId="0" xfId="0" applyNumberFormat="1" applyFont="1" applyBorder="1" applyAlignment="1" applyProtection="1">
      <alignment horizontal="right"/>
      <protection locked="0"/>
    </xf>
    <xf numFmtId="4" fontId="10" fillId="0" borderId="0" xfId="0" applyNumberFormat="1" applyFont="1" applyBorder="1" applyAlignment="1" applyProtection="1">
      <alignment horizontal="left"/>
      <protection locked="0"/>
    </xf>
    <xf numFmtId="4" fontId="10" fillId="0" borderId="0" xfId="0" applyNumberFormat="1" applyFont="1" applyBorder="1" applyProtection="1">
      <protection locked="0"/>
    </xf>
    <xf numFmtId="165" fontId="10" fillId="0" borderId="0" xfId="0" applyNumberFormat="1" applyFont="1" applyBorder="1" applyAlignment="1" applyProtection="1">
      <alignment horizontal="left"/>
      <protection locked="0"/>
    </xf>
    <xf numFmtId="0" fontId="10" fillId="0" borderId="0" xfId="0" applyFont="1" applyBorder="1" applyAlignment="1" applyProtection="1">
      <alignment horizontal="right"/>
      <protection locked="0"/>
    </xf>
    <xf numFmtId="18" fontId="10" fillId="0" borderId="0" xfId="0" applyNumberFormat="1" applyFont="1" applyProtection="1">
      <protection locked="0"/>
    </xf>
    <xf numFmtId="0" fontId="10" fillId="0" borderId="0" xfId="0" applyFont="1" applyFill="1" applyProtection="1">
      <protection locked="0"/>
    </xf>
    <xf numFmtId="0" fontId="10" fillId="0" borderId="0" xfId="0" applyFont="1" applyAlignment="1" applyProtection="1">
      <alignment horizontal="center"/>
      <protection locked="0"/>
    </xf>
    <xf numFmtId="166" fontId="10" fillId="0" borderId="4" xfId="0" applyNumberFormat="1" applyFont="1" applyBorder="1" applyAlignment="1" applyProtection="1">
      <alignment horizontal="center"/>
      <protection locked="0"/>
    </xf>
    <xf numFmtId="8" fontId="10" fillId="0" borderId="4" xfId="0" applyNumberFormat="1" applyFont="1" applyBorder="1" applyAlignment="1" applyProtection="1">
      <alignment horizontal="right"/>
      <protection locked="0"/>
    </xf>
    <xf numFmtId="8" fontId="10" fillId="0" borderId="4" xfId="0" applyNumberFormat="1" applyFont="1" applyBorder="1" applyAlignment="1" applyProtection="1">
      <protection locked="0"/>
    </xf>
    <xf numFmtId="0" fontId="6" fillId="0" borderId="0" xfId="0" applyFont="1" applyAlignment="1">
      <alignment vertical="center"/>
    </xf>
    <xf numFmtId="0" fontId="6" fillId="0" borderId="0" xfId="0" applyFont="1" applyBorder="1" applyAlignment="1">
      <alignment vertical="center"/>
    </xf>
    <xf numFmtId="166" fontId="6" fillId="0" borderId="0" xfId="0" applyNumberFormat="1" applyFont="1" applyBorder="1" applyAlignment="1" applyProtection="1">
      <alignment horizontal="center"/>
      <protection locked="0"/>
    </xf>
    <xf numFmtId="8" fontId="6" fillId="0" borderId="0" xfId="0" applyNumberFormat="1" applyFont="1" applyBorder="1" applyAlignment="1" applyProtection="1">
      <alignment horizontal="center"/>
      <protection locked="0"/>
    </xf>
    <xf numFmtId="0" fontId="19" fillId="0" borderId="0" xfId="0" applyFont="1" applyBorder="1" applyAlignment="1" applyProtection="1">
      <alignment horizontal="center"/>
      <protection locked="0"/>
    </xf>
    <xf numFmtId="0" fontId="21" fillId="0" borderId="0" xfId="0" applyFont="1" applyBorder="1" applyAlignment="1">
      <alignment horizontal="center"/>
    </xf>
    <xf numFmtId="0" fontId="6" fillId="0" borderId="0" xfId="0" applyFont="1" applyFill="1" applyBorder="1" applyAlignment="1" applyProtection="1">
      <alignment horizontal="center"/>
    </xf>
    <xf numFmtId="0" fontId="21" fillId="0" borderId="0" xfId="0" applyFont="1" applyBorder="1" applyAlignment="1" applyProtection="1">
      <protection locked="0"/>
    </xf>
    <xf numFmtId="0" fontId="19" fillId="0" borderId="0" xfId="0" applyFont="1" applyFill="1" applyBorder="1" applyProtection="1">
      <protection locked="0"/>
    </xf>
    <xf numFmtId="0" fontId="10" fillId="0" borderId="0" xfId="0" applyFont="1" applyAlignment="1">
      <alignment vertical="center"/>
    </xf>
    <xf numFmtId="0" fontId="10" fillId="0" borderId="0" xfId="0" applyFont="1" applyBorder="1" applyAlignment="1">
      <alignment vertical="center"/>
    </xf>
    <xf numFmtId="0" fontId="10" fillId="0" borderId="5" xfId="0" applyFont="1" applyBorder="1" applyAlignment="1">
      <alignment vertical="center"/>
    </xf>
    <xf numFmtId="0" fontId="18" fillId="0" borderId="0" xfId="0" applyFont="1" applyBorder="1" applyAlignment="1">
      <alignment vertical="center"/>
    </xf>
    <xf numFmtId="0" fontId="12" fillId="0" borderId="0" xfId="0" applyFont="1" applyBorder="1" applyAlignment="1" applyProtection="1"/>
    <xf numFmtId="0" fontId="10" fillId="0" borderId="0" xfId="0" applyFont="1" applyAlignment="1" applyProtection="1">
      <alignment horizontal="right"/>
      <protection locked="0"/>
    </xf>
    <xf numFmtId="8" fontId="10" fillId="0" borderId="0" xfId="0" applyNumberFormat="1" applyFont="1" applyAlignment="1" applyProtection="1">
      <alignment horizontal="right"/>
      <protection locked="0"/>
    </xf>
    <xf numFmtId="0" fontId="4" fillId="0" borderId="0" xfId="0" applyFont="1" applyBorder="1" applyProtection="1">
      <protection locked="0"/>
    </xf>
    <xf numFmtId="18" fontId="12" fillId="0" borderId="0" xfId="0" applyNumberFormat="1" applyFont="1" applyBorder="1" applyAlignment="1" applyProtection="1">
      <alignment horizontal="center"/>
    </xf>
    <xf numFmtId="8" fontId="10" fillId="0" borderId="6" xfId="0" applyNumberFormat="1" applyFont="1" applyBorder="1" applyAlignment="1" applyProtection="1">
      <alignment horizontal="right"/>
      <protection locked="0"/>
    </xf>
    <xf numFmtId="8" fontId="10" fillId="0" borderId="7" xfId="0" applyNumberFormat="1" applyFont="1" applyBorder="1" applyAlignment="1" applyProtection="1">
      <alignment horizontal="right"/>
      <protection locked="0"/>
    </xf>
    <xf numFmtId="4" fontId="10" fillId="0" borderId="2" xfId="0" applyNumberFormat="1" applyFont="1" applyBorder="1" applyProtection="1">
      <protection locked="0"/>
    </xf>
    <xf numFmtId="8" fontId="10" fillId="0" borderId="7" xfId="0" applyNumberFormat="1" applyFont="1" applyBorder="1" applyAlignment="1" applyProtection="1">
      <protection locked="0"/>
    </xf>
    <xf numFmtId="8" fontId="10" fillId="0" borderId="8" xfId="0" applyNumberFormat="1" applyFont="1" applyBorder="1" applyProtection="1">
      <protection locked="0"/>
    </xf>
    <xf numFmtId="8" fontId="10" fillId="0" borderId="9" xfId="0" applyNumberFormat="1" applyFont="1" applyBorder="1" applyProtection="1">
      <protection locked="0"/>
    </xf>
    <xf numFmtId="8" fontId="10" fillId="0" borderId="10" xfId="0" applyNumberFormat="1" applyFont="1" applyBorder="1" applyProtection="1">
      <protection locked="0"/>
    </xf>
    <xf numFmtId="3" fontId="10" fillId="0" borderId="4" xfId="0" applyNumberFormat="1" applyFont="1" applyBorder="1" applyAlignment="1" applyProtection="1">
      <alignment horizontal="right"/>
      <protection locked="0"/>
    </xf>
    <xf numFmtId="3" fontId="10" fillId="0" borderId="7" xfId="0" applyNumberFormat="1" applyFont="1" applyBorder="1" applyAlignment="1" applyProtection="1">
      <alignment horizontal="right"/>
      <protection locked="0"/>
    </xf>
    <xf numFmtId="3" fontId="10" fillId="0" borderId="6" xfId="0" applyNumberFormat="1" applyFont="1" applyBorder="1" applyAlignment="1" applyProtection="1">
      <alignment horizontal="right"/>
      <protection locked="0"/>
    </xf>
    <xf numFmtId="3" fontId="10" fillId="0" borderId="7" xfId="0" applyNumberFormat="1" applyFont="1" applyBorder="1" applyAlignment="1" applyProtection="1">
      <protection locked="0"/>
    </xf>
    <xf numFmtId="3" fontId="10" fillId="0" borderId="6" xfId="0" applyNumberFormat="1" applyFont="1" applyBorder="1" applyAlignment="1" applyProtection="1">
      <alignment horizontal="center"/>
      <protection locked="0"/>
    </xf>
    <xf numFmtId="3" fontId="10" fillId="0" borderId="4" xfId="0" applyNumberFormat="1" applyFont="1" applyBorder="1" applyAlignment="1" applyProtection="1">
      <protection locked="0"/>
    </xf>
    <xf numFmtId="3" fontId="10" fillId="0" borderId="4" xfId="0" applyNumberFormat="1" applyFont="1" applyBorder="1" applyProtection="1">
      <protection locked="0"/>
    </xf>
    <xf numFmtId="3" fontId="10" fillId="0" borderId="7" xfId="0" applyNumberFormat="1" applyFont="1" applyBorder="1" applyProtection="1">
      <protection locked="0"/>
    </xf>
    <xf numFmtId="3" fontId="10" fillId="0" borderId="6" xfId="0" applyNumberFormat="1" applyFont="1" applyBorder="1" applyProtection="1">
      <protection locked="0"/>
    </xf>
    <xf numFmtId="8" fontId="10" fillId="0" borderId="6" xfId="0" applyNumberFormat="1" applyFont="1" applyBorder="1" applyAlignment="1" applyProtection="1">
      <alignment horizontal="center"/>
      <protection locked="0"/>
    </xf>
    <xf numFmtId="8" fontId="10" fillId="0" borderId="4" xfId="0" applyNumberFormat="1" applyFont="1" applyBorder="1" applyAlignment="1" applyProtection="1">
      <alignment horizontal="center"/>
      <protection locked="0"/>
    </xf>
    <xf numFmtId="8" fontId="10" fillId="0" borderId="4" xfId="0" applyNumberFormat="1" applyFont="1" applyBorder="1" applyProtection="1">
      <protection locked="0"/>
    </xf>
    <xf numFmtId="8" fontId="10" fillId="0" borderId="7" xfId="0" applyNumberFormat="1" applyFont="1" applyBorder="1" applyProtection="1">
      <protection locked="0"/>
    </xf>
    <xf numFmtId="8" fontId="10" fillId="0" borderId="6" xfId="0" applyNumberFormat="1" applyFont="1" applyBorder="1" applyProtection="1">
      <protection locked="0"/>
    </xf>
    <xf numFmtId="0" fontId="2" fillId="0" borderId="0" xfId="0" applyFont="1" applyBorder="1" applyProtection="1">
      <protection locked="0"/>
    </xf>
    <xf numFmtId="0" fontId="2" fillId="0" borderId="0" xfId="0" applyFont="1" applyBorder="1" applyAlignment="1" applyProtection="1">
      <alignment horizontal="right"/>
      <protection locked="0"/>
    </xf>
    <xf numFmtId="0" fontId="2" fillId="0" borderId="0" xfId="0" applyFont="1" applyFill="1" applyBorder="1" applyAlignment="1" applyProtection="1">
      <alignment horizontal="center"/>
    </xf>
    <xf numFmtId="18" fontId="1" fillId="0" borderId="0" xfId="0" applyNumberFormat="1" applyFont="1" applyBorder="1" applyAlignment="1" applyProtection="1">
      <alignment horizontal="center"/>
    </xf>
    <xf numFmtId="18" fontId="1" fillId="0" borderId="0" xfId="0" applyNumberFormat="1" applyFont="1" applyBorder="1" applyAlignment="1" applyProtection="1">
      <alignment horizontal="right"/>
    </xf>
    <xf numFmtId="0" fontId="18" fillId="0" borderId="0" xfId="0" applyFont="1" applyBorder="1" applyAlignment="1" applyProtection="1">
      <alignment horizontal="right"/>
    </xf>
    <xf numFmtId="18" fontId="14" fillId="0" borderId="0" xfId="0" applyNumberFormat="1" applyFont="1" applyBorder="1" applyProtection="1">
      <protection locked="0"/>
    </xf>
    <xf numFmtId="0" fontId="3" fillId="0" borderId="1" xfId="0" applyFont="1" applyFill="1" applyBorder="1" applyAlignment="1" applyProtection="1">
      <alignment horizontal="center"/>
      <protection locked="0"/>
    </xf>
    <xf numFmtId="0" fontId="3" fillId="0" borderId="11" xfId="0" applyFont="1" applyFill="1" applyBorder="1" applyProtection="1">
      <protection locked="0"/>
    </xf>
    <xf numFmtId="0" fontId="2" fillId="0" borderId="12" xfId="0" applyFont="1" applyBorder="1" applyProtection="1">
      <protection locked="0"/>
    </xf>
    <xf numFmtId="0" fontId="2" fillId="0" borderId="13" xfId="0" applyFont="1" applyFill="1" applyBorder="1" applyAlignment="1" applyProtection="1">
      <alignment horizontal="center"/>
    </xf>
    <xf numFmtId="0" fontId="10" fillId="0" borderId="0" xfId="0" applyFont="1" applyBorder="1" applyAlignment="1">
      <alignment horizontal="center"/>
    </xf>
    <xf numFmtId="0" fontId="10" fillId="0" borderId="13" xfId="0" applyFont="1" applyBorder="1" applyAlignment="1" applyProtection="1">
      <alignment horizontal="center"/>
      <protection locked="0"/>
    </xf>
    <xf numFmtId="0" fontId="9" fillId="0" borderId="2" xfId="0" applyFont="1" applyBorder="1" applyAlignment="1">
      <alignment vertical="center"/>
    </xf>
    <xf numFmtId="0" fontId="10" fillId="0" borderId="2" xfId="0" applyFont="1" applyBorder="1" applyAlignment="1">
      <alignment horizontal="center"/>
    </xf>
    <xf numFmtId="0" fontId="22" fillId="0" borderId="0" xfId="0" applyFont="1" applyBorder="1" applyAlignment="1" applyProtection="1">
      <alignment horizontal="center"/>
    </xf>
    <xf numFmtId="164" fontId="24" fillId="0" borderId="5" xfId="0" applyNumberFormat="1" applyFont="1" applyFill="1" applyBorder="1" applyAlignment="1" applyProtection="1">
      <alignment horizontal="right"/>
      <protection locked="0"/>
    </xf>
    <xf numFmtId="0" fontId="24" fillId="0" borderId="0" xfId="0" applyFont="1" applyFill="1" applyBorder="1" applyAlignment="1" applyProtection="1">
      <alignment horizontal="left" indent="1"/>
      <protection locked="0"/>
    </xf>
    <xf numFmtId="164" fontId="24" fillId="0" borderId="5" xfId="0" applyNumberFormat="1" applyFont="1" applyBorder="1" applyAlignment="1" applyProtection="1">
      <alignment horizontal="right"/>
      <protection locked="0"/>
    </xf>
    <xf numFmtId="0" fontId="24" fillId="0" borderId="0" xfId="0" applyFont="1" applyBorder="1" applyAlignment="1" applyProtection="1">
      <alignment horizontal="left" indent="1"/>
      <protection locked="0"/>
    </xf>
    <xf numFmtId="164" fontId="24" fillId="0" borderId="14" xfId="0" applyNumberFormat="1" applyFont="1" applyBorder="1" applyAlignment="1" applyProtection="1">
      <alignment horizontal="right"/>
      <protection locked="0"/>
    </xf>
    <xf numFmtId="0" fontId="24" fillId="0" borderId="15" xfId="0" applyFont="1" applyBorder="1" applyAlignment="1" applyProtection="1">
      <alignment horizontal="left" indent="1"/>
      <protection locked="0"/>
    </xf>
    <xf numFmtId="0" fontId="27" fillId="0" borderId="0" xfId="0" applyFont="1" applyBorder="1" applyProtection="1">
      <protection locked="0"/>
    </xf>
    <xf numFmtId="0" fontId="27" fillId="0" borderId="0" xfId="0" applyFont="1" applyProtection="1">
      <protection locked="0"/>
    </xf>
    <xf numFmtId="0" fontId="25" fillId="0" borderId="0" xfId="0" applyFont="1" applyBorder="1" applyAlignment="1">
      <alignment vertical="center" wrapText="1"/>
    </xf>
    <xf numFmtId="18" fontId="3" fillId="0" borderId="15" xfId="0" applyNumberFormat="1" applyFont="1" applyBorder="1" applyAlignment="1" applyProtection="1">
      <protection locked="0"/>
    </xf>
    <xf numFmtId="0" fontId="3" fillId="0" borderId="15" xfId="0" applyFont="1" applyBorder="1" applyAlignment="1" applyProtection="1">
      <protection locked="0"/>
    </xf>
    <xf numFmtId="18" fontId="22" fillId="0" borderId="0" xfId="0" applyNumberFormat="1" applyFont="1" applyBorder="1" applyAlignment="1" applyProtection="1"/>
    <xf numFmtId="0" fontId="22" fillId="0" borderId="0" xfId="0" applyFont="1" applyBorder="1" applyAlignment="1" applyProtection="1"/>
    <xf numFmtId="0" fontId="3" fillId="0" borderId="0" xfId="0" applyFont="1" applyBorder="1" applyAlignment="1" applyProtection="1">
      <protection locked="0"/>
    </xf>
    <xf numFmtId="0" fontId="3" fillId="0" borderId="15" xfId="0" applyFont="1" applyBorder="1" applyProtection="1">
      <protection locked="0"/>
    </xf>
    <xf numFmtId="8" fontId="10" fillId="0" borderId="4" xfId="0" quotePrefix="1" applyNumberFormat="1" applyFont="1" applyBorder="1" applyAlignment="1" applyProtection="1">
      <alignment horizontal="right"/>
      <protection locked="0"/>
    </xf>
    <xf numFmtId="2" fontId="0" fillId="0" borderId="0" xfId="0" applyNumberFormat="1"/>
    <xf numFmtId="0" fontId="0" fillId="0" borderId="0" xfId="0" applyAlignment="1">
      <alignment horizontal="center"/>
    </xf>
    <xf numFmtId="167" fontId="0" fillId="0" borderId="0" xfId="0" applyNumberFormat="1"/>
    <xf numFmtId="167" fontId="0" fillId="0" borderId="0" xfId="0" applyNumberFormat="1" applyProtection="1">
      <protection hidden="1"/>
    </xf>
    <xf numFmtId="19" fontId="14" fillId="0" borderId="4" xfId="0" applyNumberFormat="1" applyFont="1" applyBorder="1" applyAlignment="1" applyProtection="1">
      <alignment horizontal="right"/>
      <protection locked="0"/>
    </xf>
    <xf numFmtId="166" fontId="10" fillId="0" borderId="7" xfId="0" applyNumberFormat="1" applyFont="1" applyBorder="1" applyAlignment="1" applyProtection="1">
      <alignment horizontal="center"/>
      <protection locked="0"/>
    </xf>
    <xf numFmtId="166" fontId="10" fillId="0" borderId="6" xfId="0" applyNumberFormat="1" applyFont="1" applyBorder="1" applyAlignment="1" applyProtection="1">
      <alignment horizontal="center"/>
      <protection locked="0"/>
    </xf>
    <xf numFmtId="166" fontId="17" fillId="0" borderId="6" xfId="0" applyNumberFormat="1" applyFont="1" applyBorder="1" applyAlignment="1" applyProtection="1">
      <alignment horizontal="center"/>
      <protection locked="0"/>
    </xf>
    <xf numFmtId="19" fontId="14" fillId="0" borderId="7" xfId="0" applyNumberFormat="1" applyFont="1" applyBorder="1" applyAlignment="1" applyProtection="1">
      <alignment horizontal="right"/>
      <protection locked="0"/>
    </xf>
    <xf numFmtId="19" fontId="14" fillId="0" borderId="6" xfId="0" applyNumberFormat="1" applyFont="1" applyBorder="1" applyAlignment="1" applyProtection="1">
      <alignment horizontal="right"/>
      <protection locked="0"/>
    </xf>
    <xf numFmtId="0" fontId="30" fillId="0" borderId="0" xfId="0" applyFont="1" applyBorder="1" applyAlignment="1" applyProtection="1">
      <alignment vertical="top"/>
    </xf>
    <xf numFmtId="0" fontId="31" fillId="0" borderId="0" xfId="0" applyFont="1" applyBorder="1" applyProtection="1">
      <protection locked="0"/>
    </xf>
    <xf numFmtId="0" fontId="30" fillId="0" borderId="0" xfId="0" applyFont="1" applyBorder="1" applyAlignment="1" applyProtection="1"/>
    <xf numFmtId="0" fontId="32" fillId="0" borderId="0" xfId="0" applyFont="1" applyBorder="1" applyAlignment="1" applyProtection="1">
      <alignment vertical="top"/>
    </xf>
    <xf numFmtId="164" fontId="32" fillId="0" borderId="0" xfId="0" applyNumberFormat="1" applyFont="1" applyBorder="1" applyAlignment="1" applyProtection="1">
      <alignment vertical="top"/>
    </xf>
    <xf numFmtId="49" fontId="9" fillId="0" borderId="4" xfId="0" applyNumberFormat="1" applyFont="1" applyBorder="1" applyAlignment="1">
      <alignment horizontal="center" vertical="center"/>
    </xf>
    <xf numFmtId="49" fontId="10" fillId="0" borderId="4" xfId="0" applyNumberFormat="1" applyFont="1" applyBorder="1" applyAlignment="1" applyProtection="1">
      <alignment horizontal="center" vertical="center"/>
      <protection locked="0"/>
    </xf>
    <xf numFmtId="164" fontId="10" fillId="0" borderId="16" xfId="0" applyNumberFormat="1" applyFont="1" applyBorder="1" applyAlignment="1" applyProtection="1">
      <alignment horizontal="right" vertical="center"/>
      <protection locked="0"/>
    </xf>
    <xf numFmtId="164" fontId="10" fillId="0" borderId="17" xfId="0" applyNumberFormat="1" applyFont="1" applyBorder="1" applyAlignment="1" applyProtection="1">
      <alignment horizontal="right" vertical="center"/>
      <protection locked="0"/>
    </xf>
    <xf numFmtId="0" fontId="10" fillId="0" borderId="2" xfId="0" applyFont="1" applyBorder="1" applyAlignment="1" applyProtection="1">
      <alignment vertical="center"/>
      <protection locked="0"/>
    </xf>
    <xf numFmtId="0" fontId="2" fillId="0" borderId="0" xfId="0" applyFont="1" applyBorder="1" applyAlignment="1" applyProtection="1">
      <alignment horizontal="right" vertical="center"/>
      <protection locked="0"/>
    </xf>
    <xf numFmtId="0" fontId="22" fillId="0" borderId="0" xfId="0" applyFont="1" applyBorder="1" applyAlignment="1">
      <alignment horizontal="center" vertical="center"/>
    </xf>
    <xf numFmtId="0" fontId="22" fillId="0" borderId="12" xfId="0" applyFont="1" applyBorder="1" applyAlignment="1" applyProtection="1">
      <alignment horizontal="left" vertical="center"/>
    </xf>
    <xf numFmtId="49" fontId="22" fillId="0" borderId="4" xfId="0" applyNumberFormat="1" applyFont="1" applyBorder="1" applyAlignment="1">
      <alignment horizontal="center" vertical="center"/>
    </xf>
    <xf numFmtId="0" fontId="20" fillId="0" borderId="0" xfId="0" applyFont="1" applyBorder="1" applyAlignment="1" applyProtection="1">
      <alignment horizontal="right" vertical="center"/>
    </xf>
    <xf numFmtId="0" fontId="15" fillId="0" borderId="12" xfId="0" applyFont="1" applyBorder="1" applyAlignment="1">
      <alignment horizontal="center" vertical="center"/>
    </xf>
    <xf numFmtId="167" fontId="0" fillId="0" borderId="0" xfId="0" applyNumberFormat="1" applyBorder="1" applyProtection="1">
      <protection hidden="1"/>
    </xf>
    <xf numFmtId="167" fontId="0" fillId="0" borderId="0" xfId="0" applyNumberFormat="1" applyBorder="1"/>
    <xf numFmtId="2" fontId="0" fillId="0" borderId="0" xfId="0" applyNumberFormat="1" applyBorder="1"/>
    <xf numFmtId="0" fontId="24" fillId="0" borderId="0" xfId="0" applyFont="1" applyBorder="1" applyAlignment="1">
      <alignment vertical="center" wrapText="1"/>
    </xf>
    <xf numFmtId="0" fontId="10" fillId="0" borderId="9" xfId="0" applyFont="1" applyBorder="1" applyAlignment="1">
      <alignment horizontal="center"/>
    </xf>
    <xf numFmtId="0" fontId="10" fillId="0" borderId="9"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0" fillId="0" borderId="5" xfId="0" applyFont="1" applyBorder="1" applyProtection="1">
      <protection locked="0"/>
    </xf>
    <xf numFmtId="0" fontId="12" fillId="0" borderId="3" xfId="0" applyFont="1" applyBorder="1" applyProtection="1">
      <protection locked="0"/>
    </xf>
    <xf numFmtId="0" fontId="12" fillId="0" borderId="0" xfId="0" applyFont="1" applyProtection="1">
      <protection locked="0"/>
    </xf>
    <xf numFmtId="0" fontId="22" fillId="0" borderId="12" xfId="0" applyFont="1" applyBorder="1" applyAlignment="1" applyProtection="1">
      <alignment horizontal="left" vertical="center"/>
    </xf>
    <xf numFmtId="0" fontId="14" fillId="0" borderId="0" xfId="0" applyFont="1" applyBorder="1" applyProtection="1">
      <protection locked="0"/>
    </xf>
    <xf numFmtId="8" fontId="6" fillId="0" borderId="0" xfId="0" applyNumberFormat="1" applyFont="1" applyBorder="1" applyAlignment="1" applyProtection="1">
      <alignment horizontal="center"/>
      <protection locked="0"/>
    </xf>
    <xf numFmtId="0" fontId="12" fillId="0" borderId="0" xfId="0" applyFont="1" applyBorder="1" applyAlignment="1" applyProtection="1">
      <alignment horizontal="center"/>
    </xf>
    <xf numFmtId="164" fontId="30" fillId="0" borderId="0" xfId="0" applyNumberFormat="1" applyFont="1" applyBorder="1" applyAlignment="1" applyProtection="1">
      <alignment vertical="top"/>
    </xf>
    <xf numFmtId="0" fontId="2" fillId="0" borderId="0" xfId="0" applyFont="1" applyBorder="1" applyAlignment="1">
      <alignment vertical="center"/>
    </xf>
    <xf numFmtId="0" fontId="2" fillId="0" borderId="0" xfId="0" applyFont="1" applyAlignment="1">
      <alignment vertical="center"/>
    </xf>
    <xf numFmtId="164" fontId="2" fillId="0" borderId="5" xfId="0" applyNumberFormat="1" applyFont="1" applyFill="1" applyBorder="1" applyAlignment="1" applyProtection="1">
      <alignment horizontal="right"/>
      <protection locked="0"/>
    </xf>
    <xf numFmtId="0" fontId="2" fillId="0" borderId="0" xfId="0" applyFont="1" applyFill="1" applyBorder="1" applyAlignment="1" applyProtection="1">
      <alignment horizontal="left" indent="1"/>
      <protection locked="0"/>
    </xf>
    <xf numFmtId="164" fontId="2" fillId="0" borderId="5" xfId="0" applyNumberFormat="1" applyFont="1" applyBorder="1" applyAlignment="1" applyProtection="1">
      <alignment horizontal="right"/>
      <protection locked="0"/>
    </xf>
    <xf numFmtId="0" fontId="2" fillId="0" borderId="0" xfId="0" applyFont="1" applyBorder="1" applyAlignment="1" applyProtection="1">
      <alignment horizontal="left" indent="1"/>
      <protection locked="0"/>
    </xf>
    <xf numFmtId="0" fontId="19" fillId="0" borderId="14" xfId="0" applyFont="1" applyBorder="1" applyProtection="1">
      <protection locked="0"/>
    </xf>
    <xf numFmtId="0" fontId="19" fillId="0" borderId="15" xfId="0" applyFont="1" applyBorder="1" applyProtection="1">
      <protection locked="0"/>
    </xf>
    <xf numFmtId="0" fontId="1" fillId="0" borderId="12" xfId="0" applyFont="1" applyBorder="1" applyAlignment="1" applyProtection="1">
      <alignment horizontal="left" vertical="center"/>
    </xf>
    <xf numFmtId="0" fontId="36" fillId="0" borderId="0" xfId="0" applyFont="1" applyBorder="1" applyProtection="1">
      <protection locked="0"/>
    </xf>
    <xf numFmtId="0" fontId="37" fillId="0" borderId="0" xfId="0" applyFont="1" applyBorder="1" applyAlignment="1" applyProtection="1">
      <alignment horizontal="right"/>
    </xf>
    <xf numFmtId="0" fontId="37" fillId="0" borderId="0" xfId="0" applyFont="1" applyBorder="1" applyAlignment="1">
      <alignment vertical="center"/>
    </xf>
    <xf numFmtId="0" fontId="36" fillId="0" borderId="0" xfId="0" applyFont="1" applyProtection="1">
      <protection locked="0"/>
    </xf>
    <xf numFmtId="0" fontId="36" fillId="0" borderId="0" xfId="0" applyFont="1" applyAlignment="1" applyProtection="1">
      <alignment horizontal="center"/>
      <protection locked="0"/>
    </xf>
    <xf numFmtId="164" fontId="35" fillId="0" borderId="5" xfId="0" applyNumberFormat="1" applyFont="1" applyBorder="1" applyAlignment="1" applyProtection="1">
      <alignment horizontal="right"/>
      <protection locked="0"/>
    </xf>
    <xf numFmtId="0" fontId="7" fillId="0" borderId="0" xfId="0" applyFont="1" applyBorder="1" applyProtection="1">
      <protection locked="0"/>
    </xf>
    <xf numFmtId="0" fontId="7" fillId="0" borderId="0" xfId="0" applyFont="1" applyProtection="1">
      <protection locked="0"/>
    </xf>
    <xf numFmtId="0" fontId="40" fillId="0" borderId="0" xfId="0" applyFont="1" applyBorder="1" applyAlignment="1">
      <alignment vertical="center" wrapText="1"/>
    </xf>
    <xf numFmtId="0" fontId="22" fillId="0" borderId="24" xfId="0" applyFont="1" applyBorder="1" applyAlignment="1" applyProtection="1">
      <alignment horizontal="center"/>
      <protection locked="0"/>
    </xf>
    <xf numFmtId="0" fontId="22" fillId="0" borderId="15" xfId="0" applyFont="1" applyBorder="1" applyAlignment="1" applyProtection="1">
      <alignment horizontal="center"/>
      <protection locked="0"/>
    </xf>
    <xf numFmtId="0" fontId="21" fillId="0" borderId="8" xfId="0" applyFont="1" applyBorder="1" applyAlignment="1" applyProtection="1">
      <alignment horizontal="center"/>
      <protection locked="0"/>
    </xf>
    <xf numFmtId="0" fontId="21" fillId="0" borderId="9" xfId="0" applyFont="1" applyBorder="1" applyAlignment="1" applyProtection="1">
      <alignment horizontal="center"/>
      <protection locked="0"/>
    </xf>
    <xf numFmtId="0" fontId="21" fillId="0" borderId="10" xfId="0" applyFont="1" applyBorder="1" applyAlignment="1" applyProtection="1">
      <alignment horizontal="center"/>
      <protection locked="0"/>
    </xf>
    <xf numFmtId="0" fontId="21" fillId="0" borderId="21" xfId="0" applyFont="1" applyBorder="1" applyAlignment="1">
      <alignment horizontal="center"/>
    </xf>
    <xf numFmtId="0" fontId="21" fillId="0" borderId="22" xfId="0" applyFont="1" applyBorder="1" applyAlignment="1">
      <alignment horizontal="center"/>
    </xf>
    <xf numFmtId="0" fontId="21" fillId="0" borderId="23" xfId="0" applyFont="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165" fontId="10" fillId="0" borderId="4" xfId="0" applyNumberFormat="1" applyFont="1" applyBorder="1" applyAlignment="1" applyProtection="1">
      <alignment horizontal="left"/>
      <protection locked="0"/>
    </xf>
    <xf numFmtId="0" fontId="10" fillId="0" borderId="15" xfId="0" applyFont="1" applyBorder="1" applyAlignment="1" applyProtection="1">
      <alignment horizontal="left"/>
      <protection locked="0"/>
    </xf>
    <xf numFmtId="0" fontId="13" fillId="0" borderId="25" xfId="0" applyFont="1" applyFill="1" applyBorder="1" applyAlignment="1" applyProtection="1">
      <alignment horizontal="left"/>
      <protection locked="0"/>
    </xf>
    <xf numFmtId="0" fontId="13" fillId="0" borderId="1" xfId="0" applyFont="1" applyFill="1" applyBorder="1" applyAlignment="1" applyProtection="1">
      <alignment horizontal="left"/>
      <protection locked="0"/>
    </xf>
    <xf numFmtId="165" fontId="10" fillId="0" borderId="7" xfId="0" applyNumberFormat="1" applyFont="1" applyBorder="1" applyAlignment="1" applyProtection="1">
      <alignment horizontal="left"/>
      <protection locked="0"/>
    </xf>
    <xf numFmtId="165" fontId="10" fillId="0" borderId="6" xfId="0" applyNumberFormat="1" applyFont="1" applyBorder="1" applyAlignment="1" applyProtection="1">
      <alignment horizontal="left"/>
      <protection locked="0"/>
    </xf>
    <xf numFmtId="0" fontId="10" fillId="0" borderId="9" xfId="0" applyFont="1" applyBorder="1" applyAlignment="1" applyProtection="1">
      <alignment horizontal="left"/>
      <protection locked="0"/>
    </xf>
    <xf numFmtId="0" fontId="11" fillId="0" borderId="0" xfId="0" applyFont="1" applyBorder="1" applyAlignment="1" applyProtection="1">
      <alignment horizontal="center"/>
    </xf>
    <xf numFmtId="0" fontId="12" fillId="0" borderId="0" xfId="0" applyFont="1" applyBorder="1" applyAlignment="1" applyProtection="1">
      <alignment horizont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9" xfId="0" applyFont="1" applyBorder="1" applyAlignment="1">
      <alignment horizontal="center" vertical="center"/>
    </xf>
    <xf numFmtId="0" fontId="11" fillId="0" borderId="0" xfId="0" applyFont="1" applyBorder="1" applyAlignment="1" applyProtection="1">
      <alignment horizontal="center" vertical="top"/>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20"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18" fontId="6" fillId="0" borderId="4" xfId="0" applyNumberFormat="1" applyFont="1" applyBorder="1" applyAlignment="1" applyProtection="1">
      <alignment horizontal="center"/>
      <protection locked="0"/>
    </xf>
    <xf numFmtId="165" fontId="10" fillId="0" borderId="8" xfId="0" applyNumberFormat="1" applyFont="1" applyBorder="1" applyAlignment="1" applyProtection="1">
      <alignment horizontal="left"/>
      <protection locked="0"/>
    </xf>
    <xf numFmtId="165" fontId="10" fillId="0" borderId="9" xfId="0" applyNumberFormat="1" applyFont="1" applyBorder="1" applyAlignment="1" applyProtection="1">
      <alignment horizontal="left"/>
      <protection locked="0"/>
    </xf>
    <xf numFmtId="0" fontId="6" fillId="0" borderId="4" xfId="0" applyFont="1" applyFill="1" applyBorder="1" applyAlignment="1" applyProtection="1">
      <alignment horizontal="center"/>
    </xf>
    <xf numFmtId="0" fontId="2" fillId="0" borderId="4" xfId="0" applyFont="1" applyBorder="1" applyAlignment="1" applyProtection="1">
      <alignment horizontal="center"/>
      <protection locked="0"/>
    </xf>
    <xf numFmtId="0" fontId="6" fillId="0" borderId="4" xfId="0" applyFont="1" applyBorder="1" applyAlignment="1" applyProtection="1">
      <alignment horizontal="center"/>
      <protection locked="0"/>
    </xf>
    <xf numFmtId="8" fontId="6" fillId="0" borderId="0" xfId="0" applyNumberFormat="1" applyFont="1" applyBorder="1" applyAlignment="1" applyProtection="1">
      <alignment horizontal="center"/>
      <protection locked="0"/>
    </xf>
    <xf numFmtId="1" fontId="2" fillId="0" borderId="4" xfId="0" applyNumberFormat="1" applyFont="1" applyBorder="1" applyAlignment="1" applyProtection="1">
      <alignment horizontal="center"/>
      <protection locked="0"/>
    </xf>
    <xf numFmtId="1" fontId="6" fillId="0" borderId="4"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64" fontId="6" fillId="0" borderId="4" xfId="0" applyNumberFormat="1" applyFont="1" applyFill="1" applyBorder="1" applyAlignment="1" applyProtection="1">
      <alignment horizontal="center"/>
    </xf>
    <xf numFmtId="0" fontId="2" fillId="0" borderId="8" xfId="0" applyFont="1" applyFill="1" applyBorder="1" applyAlignment="1" applyProtection="1">
      <alignment horizontal="center"/>
    </xf>
    <xf numFmtId="0" fontId="2" fillId="0" borderId="18" xfId="0" applyFont="1" applyFill="1" applyBorder="1" applyAlignment="1" applyProtection="1">
      <alignment horizontal="center"/>
    </xf>
    <xf numFmtId="1" fontId="2" fillId="0" borderId="8" xfId="0" applyNumberFormat="1" applyFont="1" applyFill="1" applyBorder="1" applyAlignment="1" applyProtection="1">
      <alignment horizontal="center" vertical="center"/>
    </xf>
    <xf numFmtId="1" fontId="2" fillId="0" borderId="10" xfId="0" applyNumberFormat="1" applyFont="1" applyFill="1" applyBorder="1" applyAlignment="1" applyProtection="1">
      <alignment horizontal="center" vertical="center"/>
    </xf>
    <xf numFmtId="19" fontId="2" fillId="0" borderId="8" xfId="0" applyNumberFormat="1"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38" fillId="0" borderId="0" xfId="0" applyFont="1" applyBorder="1" applyAlignment="1" applyProtection="1">
      <alignment horizontal="left"/>
    </xf>
    <xf numFmtId="0" fontId="18" fillId="0" borderId="0" xfId="0" applyFont="1" applyBorder="1" applyAlignment="1" applyProtection="1">
      <alignment horizontal="center"/>
    </xf>
    <xf numFmtId="0" fontId="20" fillId="0" borderId="0" xfId="0" applyFont="1" applyBorder="1" applyAlignment="1">
      <alignment horizontal="left" vertical="center" wrapText="1"/>
    </xf>
    <xf numFmtId="0" fontId="20" fillId="0" borderId="20" xfId="0" applyFont="1" applyBorder="1" applyAlignment="1">
      <alignment horizontal="left" vertical="center" wrapText="1"/>
    </xf>
    <xf numFmtId="0" fontId="20" fillId="0" borderId="15" xfId="0" applyFont="1" applyBorder="1" applyAlignment="1">
      <alignment horizontal="left" vertical="center" wrapText="1"/>
    </xf>
    <xf numFmtId="0" fontId="20" fillId="0" borderId="19" xfId="0" applyFont="1" applyBorder="1" applyAlignment="1">
      <alignment horizontal="left" vertical="center"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3" xfId="0" applyFont="1" applyBorder="1" applyAlignment="1">
      <alignment horizontal="left" wrapText="1"/>
    </xf>
    <xf numFmtId="0" fontId="2" fillId="0" borderId="5" xfId="0" applyFont="1" applyBorder="1" applyAlignment="1">
      <alignment horizontal="left" wrapText="1"/>
    </xf>
    <xf numFmtId="0" fontId="2" fillId="0" borderId="0" xfId="0" applyFont="1" applyBorder="1" applyAlignment="1">
      <alignment horizontal="left" wrapText="1"/>
    </xf>
    <xf numFmtId="0" fontId="2" fillId="0" borderId="20" xfId="0" applyFont="1" applyBorder="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19" xfId="0" applyFont="1" applyBorder="1" applyAlignment="1">
      <alignment horizontal="left" wrapText="1"/>
    </xf>
    <xf numFmtId="0" fontId="39" fillId="0" borderId="21"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9" xfId="0" applyFont="1" applyBorder="1" applyAlignment="1">
      <alignment horizontal="center"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9" xfId="0" applyFont="1" applyBorder="1" applyAlignment="1">
      <alignment horizontal="left" vertical="center" wrapText="1"/>
    </xf>
    <xf numFmtId="1" fontId="1" fillId="0" borderId="8" xfId="0" applyNumberFormat="1" applyFont="1" applyBorder="1" applyAlignment="1" applyProtection="1">
      <alignment horizontal="center" vertical="center"/>
    </xf>
    <xf numFmtId="1" fontId="1" fillId="0" borderId="10" xfId="0" applyNumberFormat="1"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3" fillId="0" borderId="0" xfId="0" applyFont="1" applyBorder="1" applyAlignment="1" applyProtection="1">
      <alignment horizontal="center"/>
      <protection locked="0"/>
    </xf>
    <xf numFmtId="18" fontId="3" fillId="0" borderId="0" xfId="0" applyNumberFormat="1" applyFont="1" applyBorder="1" applyAlignment="1" applyProtection="1">
      <alignment horizontal="center"/>
      <protection locked="0"/>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19" xfId="0" applyFont="1" applyBorder="1" applyAlignment="1">
      <alignment horizontal="left" vertical="center" wrapText="1"/>
    </xf>
    <xf numFmtId="0" fontId="23" fillId="0" borderId="21" xfId="0" applyFont="1" applyBorder="1" applyAlignment="1" applyProtection="1">
      <alignment horizontal="center"/>
      <protection locked="0"/>
    </xf>
    <xf numFmtId="0" fontId="23" fillId="0" borderId="22" xfId="0" applyFont="1" applyBorder="1" applyAlignment="1" applyProtection="1">
      <alignment horizontal="center"/>
      <protection locked="0"/>
    </xf>
    <xf numFmtId="0" fontId="23" fillId="0" borderId="23" xfId="0" applyFont="1" applyBorder="1" applyAlignment="1" applyProtection="1">
      <alignment horizontal="center"/>
      <protection locked="0"/>
    </xf>
    <xf numFmtId="0" fontId="25" fillId="0" borderId="0" xfId="0" applyFont="1" applyBorder="1" applyAlignment="1">
      <alignment horizontal="left" vertical="center" wrapText="1"/>
    </xf>
    <xf numFmtId="0" fontId="25" fillId="0" borderId="20" xfId="0" applyFont="1" applyBorder="1" applyAlignment="1">
      <alignment horizontal="left" vertical="center" wrapText="1"/>
    </xf>
    <xf numFmtId="0" fontId="25" fillId="0" borderId="15" xfId="0" applyFont="1" applyBorder="1" applyAlignment="1">
      <alignment horizontal="left" vertical="center" wrapText="1"/>
    </xf>
    <xf numFmtId="0" fontId="25" fillId="0" borderId="19" xfId="0" applyFont="1" applyBorder="1" applyAlignment="1">
      <alignment horizontal="left" vertical="center" wrapText="1"/>
    </xf>
    <xf numFmtId="165" fontId="10" fillId="0" borderId="10" xfId="0" applyNumberFormat="1" applyFont="1" applyBorder="1" applyAlignment="1" applyProtection="1">
      <alignment horizontal="left"/>
      <protection locked="0"/>
    </xf>
    <xf numFmtId="0" fontId="23" fillId="0" borderId="21" xfId="0" applyFont="1" applyBorder="1" applyAlignment="1">
      <alignment horizontal="center"/>
    </xf>
    <xf numFmtId="0" fontId="23" fillId="0" borderId="22" xfId="0" applyFont="1" applyBorder="1" applyAlignment="1">
      <alignment horizontal="center"/>
    </xf>
    <xf numFmtId="0" fontId="23" fillId="0" borderId="23" xfId="0" applyFont="1" applyBorder="1" applyAlignment="1">
      <alignment horizontal="center"/>
    </xf>
    <xf numFmtId="0" fontId="22" fillId="0" borderId="8" xfId="0" applyFont="1" applyBorder="1" applyAlignment="1" applyProtection="1">
      <alignment horizontal="center"/>
      <protection locked="0"/>
    </xf>
    <xf numFmtId="0" fontId="22" fillId="0" borderId="9" xfId="0" applyFont="1" applyBorder="1" applyAlignment="1" applyProtection="1">
      <alignment horizontal="center"/>
      <protection locked="0"/>
    </xf>
    <xf numFmtId="0" fontId="8" fillId="0" borderId="0" xfId="0" applyFont="1" applyBorder="1" applyAlignment="1" applyProtection="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DK74"/>
  <sheetViews>
    <sheetView zoomScale="90" zoomScaleNormal="90" workbookViewId="0">
      <selection activeCell="A15" sqref="A15:E15"/>
    </sheetView>
  </sheetViews>
  <sheetFormatPr defaultColWidth="9.140625" defaultRowHeight="11.25" x14ac:dyDescent="0.2"/>
  <cols>
    <col min="1" max="1" width="10.28515625" style="1" customWidth="1"/>
    <col min="2" max="2" width="9.140625" style="1"/>
    <col min="3" max="3" width="10.5703125" style="1" customWidth="1"/>
    <col min="4" max="4" width="10.85546875" style="1" customWidth="1"/>
    <col min="5" max="5" width="10.7109375" style="22" customWidth="1"/>
    <col min="6" max="6" width="10.7109375" style="1" customWidth="1"/>
    <col min="7" max="7" width="11.28515625" style="1" customWidth="1"/>
    <col min="8" max="8" width="9.85546875" style="1" customWidth="1"/>
    <col min="9" max="10" width="10.7109375" style="1" customWidth="1"/>
    <col min="11" max="11" width="10.7109375" style="4" customWidth="1"/>
    <col min="12" max="12" width="9.140625" style="3"/>
    <col min="13" max="17" width="9.140625" style="1"/>
    <col min="18" max="18" width="10.28515625" style="1" customWidth="1"/>
    <col min="19" max="19" width="9.140625" style="1"/>
    <col min="20" max="20" width="16" style="1" hidden="1" customWidth="1"/>
    <col min="21" max="21" width="15.7109375" style="1" hidden="1" customWidth="1"/>
    <col min="22" max="25" width="9.140625" style="1" hidden="1" customWidth="1"/>
    <col min="26" max="33" width="9.140625" style="1"/>
    <col min="34" max="115" width="9.140625" style="3"/>
    <col min="116" max="16384" width="9.140625" style="1"/>
  </cols>
  <sheetData>
    <row r="1" spans="1:115" ht="15.75" x14ac:dyDescent="0.25">
      <c r="A1" s="206" t="s">
        <v>0</v>
      </c>
      <c r="B1" s="206"/>
      <c r="C1" s="206"/>
      <c r="D1" s="206"/>
      <c r="E1" s="206"/>
      <c r="G1" s="195" t="s">
        <v>11</v>
      </c>
      <c r="H1" s="195"/>
      <c r="I1" s="195"/>
      <c r="J1" s="195"/>
      <c r="K1" s="195"/>
    </row>
    <row r="2" spans="1:115" ht="11.25" customHeight="1" x14ac:dyDescent="0.2">
      <c r="A2" s="206"/>
      <c r="B2" s="206"/>
      <c r="C2" s="206"/>
      <c r="D2" s="206"/>
      <c r="E2" s="206"/>
      <c r="G2" s="196" t="s">
        <v>23</v>
      </c>
      <c r="H2" s="196"/>
      <c r="I2" s="196"/>
      <c r="J2" s="196"/>
      <c r="K2" s="196"/>
      <c r="L2" s="60"/>
    </row>
    <row r="3" spans="1:115" ht="3.75" customHeight="1" x14ac:dyDescent="0.2">
      <c r="A3" s="2"/>
      <c r="B3" s="2"/>
      <c r="C3" s="2"/>
      <c r="D3" s="2"/>
      <c r="E3" s="21"/>
      <c r="F3" s="2"/>
      <c r="G3" s="2"/>
      <c r="H3" s="2"/>
      <c r="I3" s="2"/>
      <c r="J3" s="2"/>
      <c r="K3" s="2"/>
    </row>
    <row r="4" spans="1:115" s="47" customFormat="1" ht="12.75" x14ac:dyDescent="0.2">
      <c r="A4" s="197" t="s">
        <v>25</v>
      </c>
      <c r="B4" s="198"/>
      <c r="C4" s="198"/>
      <c r="D4" s="198"/>
      <c r="E4" s="199"/>
      <c r="G4" s="197" t="s">
        <v>49</v>
      </c>
      <c r="H4" s="198"/>
      <c r="I4" s="198"/>
      <c r="J4" s="198"/>
      <c r="K4" s="199"/>
      <c r="L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row>
    <row r="5" spans="1:115" s="56" customFormat="1" ht="14.25" x14ac:dyDescent="0.2">
      <c r="A5" s="210"/>
      <c r="B5" s="211"/>
      <c r="C5" s="211"/>
      <c r="D5" s="211"/>
      <c r="E5" s="212"/>
      <c r="F5" s="58"/>
      <c r="G5" s="210"/>
      <c r="H5" s="211"/>
      <c r="I5" s="211"/>
      <c r="J5" s="211"/>
      <c r="K5" s="212"/>
      <c r="L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row>
    <row r="6" spans="1:115" s="56" customFormat="1" ht="15.75" x14ac:dyDescent="0.2">
      <c r="A6" s="210"/>
      <c r="B6" s="211"/>
      <c r="C6" s="211"/>
      <c r="D6" s="211"/>
      <c r="E6" s="212"/>
      <c r="F6" s="58"/>
      <c r="G6" s="210"/>
      <c r="H6" s="211"/>
      <c r="I6" s="211"/>
      <c r="J6" s="211"/>
      <c r="K6" s="212"/>
      <c r="L6" s="57"/>
      <c r="M6" s="128" t="s">
        <v>59</v>
      </c>
      <c r="N6" s="158">
        <v>0.42</v>
      </c>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row>
    <row r="7" spans="1:115" s="47" customFormat="1" ht="15.75" x14ac:dyDescent="0.2">
      <c r="A7" s="200"/>
      <c r="B7" s="201"/>
      <c r="C7" s="201"/>
      <c r="D7" s="201"/>
      <c r="E7" s="202"/>
      <c r="F7" s="48"/>
      <c r="G7" s="207" t="s">
        <v>42</v>
      </c>
      <c r="H7" s="208"/>
      <c r="I7" s="208"/>
      <c r="J7" s="208"/>
      <c r="K7" s="209"/>
      <c r="L7" s="159"/>
      <c r="M7" s="128" t="s">
        <v>60</v>
      </c>
      <c r="N7" s="158">
        <v>0.23</v>
      </c>
      <c r="O7" s="160"/>
      <c r="P7" s="160"/>
      <c r="Q7" s="160"/>
      <c r="R7" s="160"/>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row>
    <row r="8" spans="1:115" s="56" customFormat="1" ht="14.25" x14ac:dyDescent="0.2">
      <c r="A8" s="203"/>
      <c r="B8" s="204"/>
      <c r="C8" s="204"/>
      <c r="D8" s="204"/>
      <c r="E8" s="205"/>
      <c r="F8" s="58"/>
      <c r="G8" s="203" t="s">
        <v>93</v>
      </c>
      <c r="H8" s="204"/>
      <c r="I8" s="204"/>
      <c r="J8" s="204"/>
      <c r="K8" s="205"/>
      <c r="L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row>
    <row r="9" spans="1:115" s="47" customFormat="1" ht="7.5" customHeight="1" x14ac:dyDescent="0.2">
      <c r="A9" s="48"/>
      <c r="B9" s="48"/>
      <c r="C9" s="48"/>
      <c r="D9" s="48"/>
      <c r="E9" s="48"/>
      <c r="F9" s="48"/>
      <c r="G9" s="48"/>
      <c r="H9" s="48"/>
      <c r="I9" s="48"/>
      <c r="J9" s="48"/>
      <c r="K9" s="48"/>
      <c r="L9" s="159"/>
      <c r="M9" s="160"/>
      <c r="N9" s="160"/>
      <c r="O9" s="160"/>
      <c r="P9" s="160"/>
      <c r="Q9" s="160"/>
      <c r="R9" s="160"/>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row>
    <row r="10" spans="1:115" s="55" customFormat="1" ht="15.75" customHeight="1" x14ac:dyDescent="0.2">
      <c r="A10" s="216" t="s">
        <v>77</v>
      </c>
      <c r="B10" s="216"/>
      <c r="C10" s="216"/>
      <c r="D10" s="216"/>
      <c r="E10" s="223" t="s">
        <v>41</v>
      </c>
      <c r="F10" s="223"/>
      <c r="G10" s="223"/>
      <c r="H10" s="53"/>
      <c r="I10" s="216" t="s">
        <v>40</v>
      </c>
      <c r="J10" s="216"/>
      <c r="K10" s="216"/>
      <c r="L10" s="54"/>
      <c r="M10" s="54"/>
      <c r="N10" s="54"/>
      <c r="O10" s="54"/>
      <c r="P10" s="54"/>
      <c r="Q10" s="54"/>
    </row>
    <row r="11" spans="1:115" ht="21" customHeight="1" x14ac:dyDescent="0.2">
      <c r="A11" s="220"/>
      <c r="B11" s="221"/>
      <c r="C11" s="221"/>
      <c r="D11" s="221"/>
      <c r="E11" s="213"/>
      <c r="F11" s="213"/>
      <c r="G11" s="213"/>
      <c r="I11" s="217"/>
      <c r="J11" s="218"/>
      <c r="K11" s="218"/>
    </row>
    <row r="12" spans="1:115" s="12" customFormat="1" ht="6.75" customHeight="1" x14ac:dyDescent="0.2">
      <c r="A12" s="26"/>
      <c r="B12" s="27"/>
      <c r="C12" s="27"/>
      <c r="D12" s="28"/>
      <c r="E12" s="29"/>
      <c r="F12" s="29"/>
      <c r="G12" s="29"/>
      <c r="H12" s="29"/>
      <c r="I12" s="29"/>
      <c r="J12" s="29"/>
      <c r="K12" s="29"/>
      <c r="L12" s="30"/>
      <c r="M12" s="31"/>
      <c r="N12" s="32"/>
      <c r="O12" s="32"/>
      <c r="P12" s="32"/>
      <c r="Q12" s="32"/>
    </row>
    <row r="13" spans="1:115" s="2" customFormat="1" ht="15.95" customHeight="1" x14ac:dyDescent="0.2">
      <c r="A13" s="49" t="s">
        <v>38</v>
      </c>
      <c r="B13" s="222" t="s">
        <v>36</v>
      </c>
      <c r="C13" s="222"/>
      <c r="D13" s="222"/>
      <c r="E13" s="219" t="s">
        <v>35</v>
      </c>
      <c r="F13" s="219"/>
      <c r="G13" s="50" t="s">
        <v>32</v>
      </c>
      <c r="H13" s="50" t="s">
        <v>30</v>
      </c>
      <c r="I13" s="50"/>
      <c r="J13" s="50"/>
      <c r="K13" s="50" t="s">
        <v>28</v>
      </c>
      <c r="L13" s="51"/>
      <c r="M13" s="179" t="s">
        <v>51</v>
      </c>
      <c r="N13" s="180"/>
      <c r="O13" s="180"/>
      <c r="P13" s="180"/>
      <c r="Q13" s="180"/>
      <c r="R13" s="181"/>
    </row>
    <row r="14" spans="1:115" s="2" customFormat="1" ht="15.95" customHeight="1" x14ac:dyDescent="0.2">
      <c r="A14" s="49" t="s">
        <v>39</v>
      </c>
      <c r="B14" s="222" t="s">
        <v>37</v>
      </c>
      <c r="C14" s="222"/>
      <c r="D14" s="222"/>
      <c r="E14" s="50" t="s">
        <v>34</v>
      </c>
      <c r="F14" s="50" t="s">
        <v>33</v>
      </c>
      <c r="G14" s="50" t="s">
        <v>2</v>
      </c>
      <c r="H14" s="50" t="s">
        <v>31</v>
      </c>
      <c r="I14" s="50" t="s">
        <v>3</v>
      </c>
      <c r="J14" s="50" t="s">
        <v>4</v>
      </c>
      <c r="K14" s="50" t="s">
        <v>29</v>
      </c>
      <c r="L14" s="52"/>
      <c r="M14" s="161">
        <v>6</v>
      </c>
      <c r="N14" s="162" t="s">
        <v>52</v>
      </c>
      <c r="O14" s="232" t="s">
        <v>99</v>
      </c>
      <c r="P14" s="232"/>
      <c r="Q14" s="232"/>
      <c r="R14" s="233"/>
      <c r="T14" s="119" t="s">
        <v>34</v>
      </c>
      <c r="U14" s="119" t="s">
        <v>33</v>
      </c>
      <c r="V14" s="2" t="s">
        <v>52</v>
      </c>
      <c r="W14" s="2" t="s">
        <v>53</v>
      </c>
      <c r="X14" s="2" t="s">
        <v>54</v>
      </c>
    </row>
    <row r="15" spans="1:115" s="12" customFormat="1" ht="15.95" customHeight="1" x14ac:dyDescent="0.2">
      <c r="A15" s="44"/>
      <c r="B15" s="188"/>
      <c r="C15" s="188"/>
      <c r="D15" s="188"/>
      <c r="E15" s="122"/>
      <c r="F15" s="122"/>
      <c r="G15" s="72"/>
      <c r="H15" s="45"/>
      <c r="I15" s="45" t="str">
        <f>IF(A15 = 0, " ",+V15+W15+X15)</f>
        <v xml:space="preserve"> </v>
      </c>
      <c r="J15" s="45"/>
      <c r="K15" s="45"/>
      <c r="L15" s="34"/>
      <c r="M15" s="163">
        <v>11</v>
      </c>
      <c r="N15" s="164" t="s">
        <v>53</v>
      </c>
      <c r="O15" s="232"/>
      <c r="P15" s="232"/>
      <c r="Q15" s="232"/>
      <c r="R15" s="233"/>
      <c r="T15" s="121">
        <f>+E15</f>
        <v>0</v>
      </c>
      <c r="U15" s="120">
        <f>+F15</f>
        <v>0</v>
      </c>
      <c r="V15" s="118">
        <f t="shared" ref="V15:V18" si="0">IF(AND(E15 &lt; 0.229861,OR(F15 = 0,F15 &gt; 0.047862) ), 6, 0)</f>
        <v>6</v>
      </c>
      <c r="W15" s="118">
        <f t="shared" ref="W15:W18" si="1">IF(AND(E15 &lt; 0.479861,OR(F15 = 0,F15 &gt; 0.540973)), 11, 0 )</f>
        <v>11</v>
      </c>
      <c r="X15" s="118">
        <f t="shared" ref="X15:X18" si="2">IF(AND(E15 &lt; 0.729861,OR(F15 = 0,F15 &gt; 0.832639)), 15, 0 )</f>
        <v>15</v>
      </c>
    </row>
    <row r="16" spans="1:115" s="12" customFormat="1" ht="15.95" customHeight="1" x14ac:dyDescent="0.2">
      <c r="A16" s="44"/>
      <c r="B16" s="188"/>
      <c r="C16" s="188"/>
      <c r="D16" s="188"/>
      <c r="E16" s="122"/>
      <c r="F16" s="122"/>
      <c r="G16" s="72"/>
      <c r="H16" s="45"/>
      <c r="I16" s="45" t="str">
        <f t="shared" ref="I16:I35" si="3">IF(A16 = 0, " ",+V16+W16+X16)</f>
        <v xml:space="preserve"> </v>
      </c>
      <c r="J16" s="45"/>
      <c r="K16" s="45"/>
      <c r="L16" s="34"/>
      <c r="M16" s="173">
        <v>15</v>
      </c>
      <c r="N16" s="164" t="s">
        <v>54</v>
      </c>
      <c r="O16" s="232"/>
      <c r="P16" s="232"/>
      <c r="Q16" s="232"/>
      <c r="R16" s="233"/>
      <c r="T16" s="121">
        <f>+E16</f>
        <v>0</v>
      </c>
      <c r="U16" s="120">
        <f t="shared" ref="U16:U36" si="4">+F16</f>
        <v>0</v>
      </c>
      <c r="V16" s="118">
        <f>IF(AND(E16 &lt; 0.229861,OR(F16 = 0,F16 &gt; 0.047862) ), 6, 0)</f>
        <v>6</v>
      </c>
      <c r="W16" s="118">
        <f t="shared" si="1"/>
        <v>11</v>
      </c>
      <c r="X16" s="118">
        <f t="shared" si="2"/>
        <v>15</v>
      </c>
    </row>
    <row r="17" spans="1:115" s="12" customFormat="1" ht="15.95" customHeight="1" x14ac:dyDescent="0.2">
      <c r="A17" s="44"/>
      <c r="B17" s="214"/>
      <c r="C17" s="215"/>
      <c r="D17" s="215"/>
      <c r="E17" s="122"/>
      <c r="F17" s="122"/>
      <c r="G17" s="72"/>
      <c r="H17" s="45"/>
      <c r="I17" s="45" t="str">
        <f t="shared" si="3"/>
        <v xml:space="preserve"> </v>
      </c>
      <c r="J17" s="45"/>
      <c r="K17" s="45"/>
      <c r="L17" s="34"/>
      <c r="M17" s="163">
        <f>SUM(M14:M16)</f>
        <v>32</v>
      </c>
      <c r="N17" s="164" t="s">
        <v>55</v>
      </c>
      <c r="O17" s="232"/>
      <c r="P17" s="232"/>
      <c r="Q17" s="232"/>
      <c r="R17" s="233"/>
      <c r="T17" s="121">
        <f t="shared" ref="T17:T36" si="5">+E17</f>
        <v>0</v>
      </c>
      <c r="U17" s="120">
        <f t="shared" si="4"/>
        <v>0</v>
      </c>
      <c r="V17" s="118">
        <f t="shared" si="0"/>
        <v>6</v>
      </c>
      <c r="W17" s="118">
        <f t="shared" si="1"/>
        <v>11</v>
      </c>
      <c r="X17" s="118">
        <f t="shared" si="2"/>
        <v>15</v>
      </c>
    </row>
    <row r="18" spans="1:115" s="12" customFormat="1" ht="15.95" customHeight="1" x14ac:dyDescent="0.2">
      <c r="A18" s="44"/>
      <c r="B18" s="188"/>
      <c r="C18" s="188"/>
      <c r="D18" s="188"/>
      <c r="E18" s="122"/>
      <c r="F18" s="122"/>
      <c r="G18" s="72"/>
      <c r="H18" s="45"/>
      <c r="I18" s="45" t="str">
        <f t="shared" si="3"/>
        <v xml:space="preserve"> </v>
      </c>
      <c r="J18" s="45"/>
      <c r="K18" s="45"/>
      <c r="L18" s="35"/>
      <c r="M18" s="165"/>
      <c r="N18" s="166"/>
      <c r="O18" s="234"/>
      <c r="P18" s="234"/>
      <c r="Q18" s="234"/>
      <c r="R18" s="235"/>
      <c r="T18" s="121">
        <f t="shared" si="5"/>
        <v>0</v>
      </c>
      <c r="U18" s="120">
        <f t="shared" si="4"/>
        <v>0</v>
      </c>
      <c r="V18" s="118">
        <f t="shared" si="0"/>
        <v>6</v>
      </c>
      <c r="W18" s="118">
        <f t="shared" si="1"/>
        <v>11</v>
      </c>
      <c r="X18" s="118">
        <f t="shared" si="2"/>
        <v>15</v>
      </c>
    </row>
    <row r="19" spans="1:115" s="17" customFormat="1" ht="15.95" customHeight="1" thickBot="1" x14ac:dyDescent="0.25">
      <c r="A19" s="44"/>
      <c r="B19" s="188"/>
      <c r="C19" s="188"/>
      <c r="D19" s="188"/>
      <c r="E19" s="122"/>
      <c r="F19" s="122"/>
      <c r="G19" s="72"/>
      <c r="H19" s="45"/>
      <c r="I19" s="45" t="str">
        <f t="shared" si="3"/>
        <v xml:space="preserve"> </v>
      </c>
      <c r="J19" s="45"/>
      <c r="K19" s="45"/>
      <c r="L19" s="36"/>
      <c r="M19" s="12"/>
      <c r="N19" s="12"/>
      <c r="O19" s="12"/>
      <c r="P19" s="12"/>
      <c r="Q19" s="12"/>
      <c r="R19" s="12"/>
      <c r="S19" s="12"/>
      <c r="T19" s="144">
        <f t="shared" si="5"/>
        <v>0</v>
      </c>
      <c r="U19" s="145">
        <f t="shared" si="4"/>
        <v>0</v>
      </c>
      <c r="V19" s="146">
        <f>IF(AND(E19 &lt; 0.229861,OR(F19 = 0,F19 &gt; 0.047862) ), 6, 0)</f>
        <v>6</v>
      </c>
      <c r="W19" s="146">
        <f>IF(AND(E19 &lt; 0.479861,OR(F19 = 0,F19 &gt; 0.540973)), 11, 0 )</f>
        <v>11</v>
      </c>
      <c r="X19" s="146">
        <f>IF(AND(E19 &lt; 0.729861,OR(F19 = 0,F19 &gt; 0.832639)), 15, 0 )</f>
        <v>15</v>
      </c>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row>
    <row r="20" spans="1:115" s="12" customFormat="1" ht="15.95" customHeight="1" x14ac:dyDescent="0.2">
      <c r="A20" s="124"/>
      <c r="B20" s="193"/>
      <c r="C20" s="193"/>
      <c r="D20" s="193"/>
      <c r="E20" s="127"/>
      <c r="F20" s="127"/>
      <c r="G20" s="74"/>
      <c r="H20" s="65"/>
      <c r="I20" s="45" t="str">
        <f t="shared" si="3"/>
        <v xml:space="preserve"> </v>
      </c>
      <c r="J20" s="65"/>
      <c r="K20" s="65"/>
      <c r="L20" s="36"/>
      <c r="T20" s="121">
        <f t="shared" si="5"/>
        <v>0</v>
      </c>
      <c r="U20" s="120">
        <f t="shared" si="4"/>
        <v>0</v>
      </c>
      <c r="V20" s="118">
        <f t="shared" ref="V20:V36" si="6">IF(AND(E20 &lt; 0.229861,OR(F20 = 0,F20 &gt; 0.047862) ), 6, 0)</f>
        <v>6</v>
      </c>
      <c r="W20" s="118">
        <f t="shared" ref="W20:W36" si="7">IF(AND(E20 &lt; 0.479861,OR(F20 = 0,F20 &gt; 0.540973)), 11, 0 )</f>
        <v>11</v>
      </c>
      <c r="X20" s="118">
        <f t="shared" ref="X20:X36" si="8">IF(AND(E20 &lt; 0.729861,OR(F20 = 0,F20 &gt; 0.832639)), 15, 0 )</f>
        <v>15</v>
      </c>
    </row>
    <row r="21" spans="1:115" s="12" customFormat="1" ht="15.95" customHeight="1" x14ac:dyDescent="0.2">
      <c r="A21" s="44"/>
      <c r="B21" s="188"/>
      <c r="C21" s="188"/>
      <c r="D21" s="188"/>
      <c r="E21" s="122"/>
      <c r="F21" s="122"/>
      <c r="G21" s="72"/>
      <c r="H21" s="45"/>
      <c r="I21" s="45" t="str">
        <f t="shared" si="3"/>
        <v xml:space="preserve"> </v>
      </c>
      <c r="J21" s="45"/>
      <c r="K21" s="45"/>
      <c r="L21" s="36"/>
      <c r="M21" s="38"/>
      <c r="N21" s="38"/>
      <c r="O21" s="38"/>
      <c r="P21" s="38"/>
      <c r="T21" s="121">
        <f t="shared" si="5"/>
        <v>0</v>
      </c>
      <c r="U21" s="120">
        <f t="shared" si="4"/>
        <v>0</v>
      </c>
      <c r="V21" s="118">
        <f t="shared" si="6"/>
        <v>6</v>
      </c>
      <c r="W21" s="118">
        <f t="shared" si="7"/>
        <v>11</v>
      </c>
      <c r="X21" s="118">
        <f t="shared" si="8"/>
        <v>15</v>
      </c>
    </row>
    <row r="22" spans="1:115" s="12" customFormat="1" ht="15.95" customHeight="1" x14ac:dyDescent="0.2">
      <c r="A22" s="44"/>
      <c r="B22" s="188"/>
      <c r="C22" s="188"/>
      <c r="D22" s="188"/>
      <c r="E22" s="122"/>
      <c r="F22" s="122"/>
      <c r="G22" s="72"/>
      <c r="H22" s="45"/>
      <c r="I22" s="45" t="str">
        <f t="shared" si="3"/>
        <v xml:space="preserve"> </v>
      </c>
      <c r="J22" s="45"/>
      <c r="K22" s="45"/>
      <c r="L22" s="36"/>
      <c r="M22" s="182" t="s">
        <v>56</v>
      </c>
      <c r="N22" s="183"/>
      <c r="O22" s="183"/>
      <c r="P22" s="183"/>
      <c r="Q22" s="183"/>
      <c r="R22" s="184"/>
      <c r="T22" s="121">
        <f t="shared" ref="T22" si="9">+E22</f>
        <v>0</v>
      </c>
      <c r="U22" s="120">
        <f t="shared" ref="U22" si="10">+F22</f>
        <v>0</v>
      </c>
      <c r="V22" s="118">
        <f t="shared" ref="V22" si="11">IF(AND(E22 &lt; 0.229861,OR(F22 = 0,F22 &gt; 0.047862) ), 6, 0)</f>
        <v>6</v>
      </c>
      <c r="W22" s="118">
        <f t="shared" ref="W22" si="12">IF(AND(E22 &lt; 0.479861,OR(F22 = 0,F22 &gt; 0.540973)), 11, 0 )</f>
        <v>11</v>
      </c>
      <c r="X22" s="118">
        <f t="shared" ref="X22" si="13">IF(AND(E22 &lt; 0.729861,OR(F22 = 0,F22 &gt; 0.832639)), 15, 0 )</f>
        <v>15</v>
      </c>
    </row>
    <row r="23" spans="1:115" s="12" customFormat="1" ht="15.95" customHeight="1" x14ac:dyDescent="0.2">
      <c r="A23" s="44"/>
      <c r="B23" s="188"/>
      <c r="C23" s="188"/>
      <c r="D23" s="188"/>
      <c r="E23" s="122"/>
      <c r="F23" s="122"/>
      <c r="G23" s="72"/>
      <c r="H23" s="45"/>
      <c r="I23" s="45" t="str">
        <f t="shared" si="3"/>
        <v xml:space="preserve"> </v>
      </c>
      <c r="J23" s="45"/>
      <c r="K23" s="45"/>
      <c r="L23" s="36"/>
      <c r="M23" s="185" t="s">
        <v>98</v>
      </c>
      <c r="N23" s="186"/>
      <c r="O23" s="186"/>
      <c r="P23" s="186"/>
      <c r="Q23" s="186"/>
      <c r="R23" s="187"/>
      <c r="T23" s="121">
        <f t="shared" si="5"/>
        <v>0</v>
      </c>
      <c r="U23" s="120">
        <f t="shared" si="4"/>
        <v>0</v>
      </c>
      <c r="V23" s="118">
        <f t="shared" si="6"/>
        <v>6</v>
      </c>
      <c r="W23" s="118">
        <f t="shared" si="7"/>
        <v>11</v>
      </c>
      <c r="X23" s="118">
        <f t="shared" si="8"/>
        <v>15</v>
      </c>
    </row>
    <row r="24" spans="1:115" s="40" customFormat="1" ht="15" customHeight="1" x14ac:dyDescent="0.2">
      <c r="A24" s="44"/>
      <c r="B24" s="188"/>
      <c r="C24" s="188"/>
      <c r="D24" s="188"/>
      <c r="E24" s="122"/>
      <c r="F24" s="122"/>
      <c r="G24" s="72"/>
      <c r="H24" s="45"/>
      <c r="I24" s="45" t="str">
        <f t="shared" si="3"/>
        <v xml:space="preserve"> </v>
      </c>
      <c r="J24" s="45"/>
      <c r="K24" s="45"/>
      <c r="L24" s="37"/>
      <c r="M24" s="236" t="s">
        <v>100</v>
      </c>
      <c r="N24" s="237"/>
      <c r="O24" s="237"/>
      <c r="P24" s="237"/>
      <c r="Q24" s="237"/>
      <c r="R24" s="238"/>
      <c r="T24" s="121">
        <f t="shared" si="5"/>
        <v>0</v>
      </c>
      <c r="U24" s="120">
        <f t="shared" si="4"/>
        <v>0</v>
      </c>
      <c r="V24" s="118">
        <f t="shared" si="6"/>
        <v>6</v>
      </c>
      <c r="W24" s="118">
        <f t="shared" si="7"/>
        <v>11</v>
      </c>
      <c r="X24" s="118">
        <f t="shared" si="8"/>
        <v>15</v>
      </c>
    </row>
    <row r="25" spans="1:115" s="17" customFormat="1" ht="18" customHeight="1" thickBot="1" x14ac:dyDescent="0.25">
      <c r="A25" s="44"/>
      <c r="B25" s="188"/>
      <c r="C25" s="188"/>
      <c r="D25" s="188"/>
      <c r="E25" s="122"/>
      <c r="F25" s="122"/>
      <c r="G25" s="77"/>
      <c r="H25" s="46"/>
      <c r="I25" s="45" t="str">
        <f t="shared" si="3"/>
        <v xml:space="preserve"> </v>
      </c>
      <c r="J25" s="45"/>
      <c r="K25" s="45"/>
      <c r="L25" s="38"/>
      <c r="M25" s="239"/>
      <c r="N25" s="240"/>
      <c r="O25" s="240"/>
      <c r="P25" s="240"/>
      <c r="Q25" s="240"/>
      <c r="R25" s="241"/>
      <c r="S25" s="12"/>
      <c r="T25" s="144">
        <f t="shared" si="5"/>
        <v>0</v>
      </c>
      <c r="U25" s="145">
        <f t="shared" si="4"/>
        <v>0</v>
      </c>
      <c r="V25" s="146">
        <f t="shared" si="6"/>
        <v>6</v>
      </c>
      <c r="W25" s="146">
        <f t="shared" si="7"/>
        <v>11</v>
      </c>
      <c r="X25" s="146">
        <f t="shared" si="8"/>
        <v>15</v>
      </c>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row>
    <row r="26" spans="1:115" s="12" customFormat="1" ht="14.25" hidden="1" customHeight="1" x14ac:dyDescent="0.2">
      <c r="A26" s="125"/>
      <c r="B26" s="193"/>
      <c r="C26" s="193"/>
      <c r="D26" s="193"/>
      <c r="E26" s="127"/>
      <c r="F26" s="127"/>
      <c r="G26" s="76"/>
      <c r="H26" s="81"/>
      <c r="I26" s="45" t="str">
        <f t="shared" si="3"/>
        <v xml:space="preserve"> </v>
      </c>
      <c r="J26" s="65"/>
      <c r="K26" s="65"/>
      <c r="L26" s="38"/>
      <c r="M26" s="239"/>
      <c r="N26" s="240"/>
      <c r="O26" s="240"/>
      <c r="P26" s="240"/>
      <c r="Q26" s="240"/>
      <c r="R26" s="241"/>
      <c r="T26" s="121">
        <f t="shared" si="5"/>
        <v>0</v>
      </c>
      <c r="U26" s="120">
        <f t="shared" si="4"/>
        <v>0</v>
      </c>
      <c r="V26" s="118">
        <f t="shared" si="6"/>
        <v>6</v>
      </c>
      <c r="W26" s="118">
        <f t="shared" si="7"/>
        <v>11</v>
      </c>
      <c r="X26" s="118">
        <f t="shared" si="8"/>
        <v>15</v>
      </c>
    </row>
    <row r="27" spans="1:115" s="12" customFormat="1" ht="14.25" hidden="1" customHeight="1" x14ac:dyDescent="0.2">
      <c r="A27" s="44"/>
      <c r="B27" s="188"/>
      <c r="C27" s="188"/>
      <c r="D27" s="188"/>
      <c r="E27" s="122"/>
      <c r="F27" s="122"/>
      <c r="G27" s="77"/>
      <c r="H27" s="82"/>
      <c r="I27" s="45" t="str">
        <f t="shared" si="3"/>
        <v xml:space="preserve"> </v>
      </c>
      <c r="J27" s="45"/>
      <c r="K27" s="45"/>
      <c r="L27" s="38"/>
      <c r="M27" s="239"/>
      <c r="N27" s="240"/>
      <c r="O27" s="240"/>
      <c r="P27" s="240"/>
      <c r="Q27" s="240"/>
      <c r="R27" s="241"/>
      <c r="T27" s="121">
        <f t="shared" si="5"/>
        <v>0</v>
      </c>
      <c r="U27" s="120">
        <f t="shared" si="4"/>
        <v>0</v>
      </c>
      <c r="V27" s="118">
        <f t="shared" si="6"/>
        <v>6</v>
      </c>
      <c r="W27" s="118">
        <f t="shared" si="7"/>
        <v>11</v>
      </c>
      <c r="X27" s="118">
        <f t="shared" si="8"/>
        <v>15</v>
      </c>
    </row>
    <row r="28" spans="1:115" s="13" customFormat="1" ht="14.25" hidden="1" customHeight="1" x14ac:dyDescent="0.2">
      <c r="A28" s="44"/>
      <c r="B28" s="188"/>
      <c r="C28" s="188"/>
      <c r="D28" s="188"/>
      <c r="E28" s="122"/>
      <c r="F28" s="122"/>
      <c r="G28" s="78"/>
      <c r="H28" s="83"/>
      <c r="I28" s="45" t="str">
        <f t="shared" si="3"/>
        <v xml:space="preserve"> </v>
      </c>
      <c r="J28" s="45"/>
      <c r="K28" s="45"/>
      <c r="L28" s="12"/>
      <c r="M28" s="239"/>
      <c r="N28" s="240"/>
      <c r="O28" s="240"/>
      <c r="P28" s="240"/>
      <c r="Q28" s="240"/>
      <c r="R28" s="241"/>
      <c r="T28" s="121">
        <f t="shared" si="5"/>
        <v>0</v>
      </c>
      <c r="U28" s="120">
        <f t="shared" si="4"/>
        <v>0</v>
      </c>
      <c r="V28" s="118">
        <f t="shared" si="6"/>
        <v>6</v>
      </c>
      <c r="W28" s="118">
        <f t="shared" si="7"/>
        <v>11</v>
      </c>
      <c r="X28" s="118">
        <f t="shared" si="8"/>
        <v>15</v>
      </c>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row>
    <row r="29" spans="1:115" s="13" customFormat="1" ht="14.25" hidden="1" customHeight="1" x14ac:dyDescent="0.2">
      <c r="A29" s="44"/>
      <c r="B29" s="188"/>
      <c r="C29" s="188"/>
      <c r="D29" s="188"/>
      <c r="E29" s="122"/>
      <c r="F29" s="122"/>
      <c r="G29" s="78"/>
      <c r="H29" s="83"/>
      <c r="I29" s="45" t="str">
        <f t="shared" si="3"/>
        <v xml:space="preserve"> </v>
      </c>
      <c r="J29" s="45"/>
      <c r="K29" s="45"/>
      <c r="L29" s="12"/>
      <c r="M29" s="239"/>
      <c r="N29" s="240"/>
      <c r="O29" s="240"/>
      <c r="P29" s="240"/>
      <c r="Q29" s="240"/>
      <c r="R29" s="241"/>
      <c r="T29" s="121">
        <f t="shared" si="5"/>
        <v>0</v>
      </c>
      <c r="U29" s="120">
        <f t="shared" si="4"/>
        <v>0</v>
      </c>
      <c r="V29" s="118">
        <f t="shared" si="6"/>
        <v>6</v>
      </c>
      <c r="W29" s="118">
        <f t="shared" si="7"/>
        <v>11</v>
      </c>
      <c r="X29" s="118">
        <f t="shared" si="8"/>
        <v>15</v>
      </c>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row>
    <row r="30" spans="1:115" s="17" customFormat="1" ht="15" hidden="1" customHeight="1" thickBot="1" x14ac:dyDescent="0.25">
      <c r="A30" s="123"/>
      <c r="B30" s="192"/>
      <c r="C30" s="192"/>
      <c r="D30" s="192"/>
      <c r="E30" s="126"/>
      <c r="F30" s="126"/>
      <c r="G30" s="79"/>
      <c r="H30" s="84"/>
      <c r="I30" s="45" t="str">
        <f t="shared" si="3"/>
        <v xml:space="preserve"> </v>
      </c>
      <c r="J30" s="66"/>
      <c r="K30" s="66"/>
      <c r="L30" s="12"/>
      <c r="M30" s="239"/>
      <c r="N30" s="240"/>
      <c r="O30" s="240"/>
      <c r="P30" s="240"/>
      <c r="Q30" s="240"/>
      <c r="R30" s="241"/>
      <c r="T30" s="121">
        <f t="shared" si="5"/>
        <v>0</v>
      </c>
      <c r="U30" s="120">
        <f t="shared" si="4"/>
        <v>0</v>
      </c>
      <c r="V30" s="118">
        <f t="shared" si="6"/>
        <v>6</v>
      </c>
      <c r="W30" s="118">
        <f t="shared" si="7"/>
        <v>11</v>
      </c>
      <c r="X30" s="118">
        <f t="shared" si="8"/>
        <v>15</v>
      </c>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row>
    <row r="31" spans="1:115" s="13" customFormat="1" ht="14.25" hidden="1" customHeight="1" x14ac:dyDescent="0.2">
      <c r="A31" s="124"/>
      <c r="B31" s="193"/>
      <c r="C31" s="193"/>
      <c r="D31" s="193"/>
      <c r="E31" s="127"/>
      <c r="F31" s="127"/>
      <c r="G31" s="80"/>
      <c r="H31" s="85"/>
      <c r="I31" s="45" t="str">
        <f t="shared" si="3"/>
        <v xml:space="preserve"> </v>
      </c>
      <c r="J31" s="65"/>
      <c r="K31" s="65"/>
      <c r="L31" s="12"/>
      <c r="M31" s="239"/>
      <c r="N31" s="240"/>
      <c r="O31" s="240"/>
      <c r="P31" s="240"/>
      <c r="Q31" s="240"/>
      <c r="R31" s="241"/>
      <c r="T31" s="121">
        <f t="shared" si="5"/>
        <v>0</v>
      </c>
      <c r="U31" s="120">
        <f t="shared" si="4"/>
        <v>0</v>
      </c>
      <c r="V31" s="118">
        <f t="shared" si="6"/>
        <v>6</v>
      </c>
      <c r="W31" s="118">
        <f t="shared" si="7"/>
        <v>11</v>
      </c>
      <c r="X31" s="118">
        <f t="shared" si="8"/>
        <v>15</v>
      </c>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row>
    <row r="32" spans="1:115" s="13" customFormat="1" ht="14.25" hidden="1" customHeight="1" x14ac:dyDescent="0.2">
      <c r="A32" s="44"/>
      <c r="B32" s="188"/>
      <c r="C32" s="188"/>
      <c r="D32" s="188"/>
      <c r="E32" s="122"/>
      <c r="F32" s="122"/>
      <c r="G32" s="78"/>
      <c r="H32" s="83"/>
      <c r="I32" s="45" t="str">
        <f t="shared" si="3"/>
        <v xml:space="preserve"> </v>
      </c>
      <c r="J32" s="45"/>
      <c r="K32" s="45"/>
      <c r="L32" s="12"/>
      <c r="M32" s="239"/>
      <c r="N32" s="240"/>
      <c r="O32" s="240"/>
      <c r="P32" s="240"/>
      <c r="Q32" s="240"/>
      <c r="R32" s="241"/>
      <c r="T32" s="121">
        <f t="shared" si="5"/>
        <v>0</v>
      </c>
      <c r="U32" s="120">
        <f t="shared" si="4"/>
        <v>0</v>
      </c>
      <c r="V32" s="118">
        <f t="shared" si="6"/>
        <v>6</v>
      </c>
      <c r="W32" s="118">
        <f t="shared" si="7"/>
        <v>11</v>
      </c>
      <c r="X32" s="118">
        <f t="shared" si="8"/>
        <v>15</v>
      </c>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row>
    <row r="33" spans="1:115" s="13" customFormat="1" ht="14.25" hidden="1" customHeight="1" x14ac:dyDescent="0.2">
      <c r="A33" s="44"/>
      <c r="B33" s="188"/>
      <c r="C33" s="188"/>
      <c r="D33" s="188"/>
      <c r="E33" s="122"/>
      <c r="F33" s="122"/>
      <c r="G33" s="78"/>
      <c r="H33" s="83"/>
      <c r="I33" s="45" t="str">
        <f t="shared" si="3"/>
        <v xml:space="preserve"> </v>
      </c>
      <c r="J33" s="45"/>
      <c r="K33" s="45"/>
      <c r="L33" s="12"/>
      <c r="M33" s="239"/>
      <c r="N33" s="240"/>
      <c r="O33" s="240"/>
      <c r="P33" s="240"/>
      <c r="Q33" s="240"/>
      <c r="R33" s="241"/>
      <c r="T33" s="121">
        <f t="shared" si="5"/>
        <v>0</v>
      </c>
      <c r="U33" s="120">
        <f t="shared" si="4"/>
        <v>0</v>
      </c>
      <c r="V33" s="118">
        <f t="shared" si="6"/>
        <v>6</v>
      </c>
      <c r="W33" s="118">
        <f t="shared" si="7"/>
        <v>11</v>
      </c>
      <c r="X33" s="118">
        <f t="shared" si="8"/>
        <v>15</v>
      </c>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row>
    <row r="34" spans="1:115" s="13" customFormat="1" ht="14.25" hidden="1" customHeight="1" x14ac:dyDescent="0.2">
      <c r="A34" s="44"/>
      <c r="B34" s="188"/>
      <c r="C34" s="188"/>
      <c r="D34" s="188"/>
      <c r="E34" s="122"/>
      <c r="F34" s="122"/>
      <c r="G34" s="78"/>
      <c r="H34" s="83"/>
      <c r="I34" s="45" t="str">
        <f t="shared" si="3"/>
        <v xml:space="preserve"> </v>
      </c>
      <c r="J34" s="45"/>
      <c r="K34" s="45"/>
      <c r="L34" s="12"/>
      <c r="M34" s="239"/>
      <c r="N34" s="240"/>
      <c r="O34" s="240"/>
      <c r="P34" s="240"/>
      <c r="Q34" s="240"/>
      <c r="R34" s="241"/>
      <c r="T34" s="121">
        <f t="shared" si="5"/>
        <v>0</v>
      </c>
      <c r="U34" s="120">
        <f t="shared" si="4"/>
        <v>0</v>
      </c>
      <c r="V34" s="118">
        <f t="shared" si="6"/>
        <v>6</v>
      </c>
      <c r="W34" s="118">
        <f t="shared" si="7"/>
        <v>11</v>
      </c>
      <c r="X34" s="118">
        <f t="shared" si="8"/>
        <v>15</v>
      </c>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row>
    <row r="35" spans="1:115" s="17" customFormat="1" ht="15" thickBot="1" x14ac:dyDescent="0.25">
      <c r="A35" s="123"/>
      <c r="B35" s="192"/>
      <c r="C35" s="192"/>
      <c r="D35" s="192"/>
      <c r="E35" s="126"/>
      <c r="F35" s="126"/>
      <c r="G35" s="79"/>
      <c r="H35" s="84"/>
      <c r="I35" s="45" t="str">
        <f t="shared" si="3"/>
        <v xml:space="preserve"> </v>
      </c>
      <c r="J35" s="84"/>
      <c r="K35" s="84"/>
      <c r="L35" s="12"/>
      <c r="M35" s="242"/>
      <c r="N35" s="243"/>
      <c r="O35" s="243"/>
      <c r="P35" s="243"/>
      <c r="Q35" s="243"/>
      <c r="R35" s="244"/>
      <c r="S35" s="12"/>
      <c r="T35" s="144">
        <f t="shared" si="5"/>
        <v>0</v>
      </c>
      <c r="U35" s="145">
        <f t="shared" si="4"/>
        <v>0</v>
      </c>
      <c r="V35" s="146">
        <f t="shared" si="6"/>
        <v>6</v>
      </c>
      <c r="W35" s="146">
        <f t="shared" si="7"/>
        <v>11</v>
      </c>
      <c r="X35" s="146">
        <f t="shared" si="8"/>
        <v>15</v>
      </c>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row>
    <row r="36" spans="1:115" s="12" customFormat="1" ht="14.25" x14ac:dyDescent="0.2">
      <c r="B36" s="39"/>
      <c r="C36" s="39"/>
      <c r="D36" s="39"/>
      <c r="E36" s="25"/>
      <c r="G36" s="40" t="s">
        <v>45</v>
      </c>
      <c r="H36" s="69">
        <f>SUM(H15:H35)</f>
        <v>0</v>
      </c>
      <c r="I36" s="70">
        <f>SUM(I15:I35)</f>
        <v>0</v>
      </c>
      <c r="J36" s="70">
        <f>SUM(J15:J35)</f>
        <v>0</v>
      </c>
      <c r="K36" s="71">
        <f>SUM(K15:K35)</f>
        <v>0</v>
      </c>
      <c r="T36" s="121">
        <f t="shared" si="5"/>
        <v>0</v>
      </c>
      <c r="U36" s="120">
        <f t="shared" si="4"/>
        <v>0</v>
      </c>
      <c r="V36" s="118">
        <f t="shared" si="6"/>
        <v>6</v>
      </c>
      <c r="W36" s="118">
        <f t="shared" si="7"/>
        <v>11</v>
      </c>
      <c r="X36" s="118">
        <f t="shared" si="8"/>
        <v>15</v>
      </c>
    </row>
    <row r="37" spans="1:115" s="13" customFormat="1" ht="14.25" x14ac:dyDescent="0.2">
      <c r="A37" s="13" t="s">
        <v>7</v>
      </c>
      <c r="E37" s="42"/>
      <c r="J37" s="61" t="s">
        <v>43</v>
      </c>
      <c r="K37" s="62">
        <f>K36+J36+I36+H36</f>
        <v>0</v>
      </c>
      <c r="L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row>
    <row r="38" spans="1:115" s="13" customFormat="1" ht="14.25" x14ac:dyDescent="0.2">
      <c r="A38" s="189"/>
      <c r="B38" s="189"/>
      <c r="C38" s="189"/>
      <c r="D38" s="189"/>
      <c r="E38" s="189"/>
      <c r="F38" s="189"/>
      <c r="G38" s="189"/>
      <c r="J38" s="61" t="s">
        <v>21</v>
      </c>
      <c r="K38" s="62">
        <v>0</v>
      </c>
      <c r="L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row>
    <row r="39" spans="1:115" s="13" customFormat="1" ht="14.25" x14ac:dyDescent="0.2">
      <c r="A39" s="194"/>
      <c r="B39" s="194"/>
      <c r="C39" s="194"/>
      <c r="D39" s="194"/>
      <c r="E39" s="194"/>
      <c r="F39" s="194"/>
      <c r="G39" s="194"/>
      <c r="J39" s="61" t="s">
        <v>22</v>
      </c>
      <c r="K39" s="62">
        <f>K37-K38</f>
        <v>0</v>
      </c>
      <c r="L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row>
    <row r="40" spans="1:115" s="13" customFormat="1" ht="14.25" x14ac:dyDescent="0.2">
      <c r="A40" s="194"/>
      <c r="B40" s="194"/>
      <c r="C40" s="194"/>
      <c r="D40" s="194"/>
      <c r="E40" s="194"/>
      <c r="F40" s="194"/>
      <c r="G40" s="194"/>
      <c r="K40" s="43"/>
      <c r="L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row>
    <row r="41" spans="1:115" ht="14.25" customHeight="1" x14ac:dyDescent="0.2">
      <c r="A41" s="231" t="s">
        <v>105</v>
      </c>
      <c r="B41" s="231"/>
      <c r="C41" s="231"/>
      <c r="D41" s="231"/>
      <c r="E41" s="231"/>
      <c r="F41" s="231"/>
      <c r="G41" s="231"/>
      <c r="H41" s="231"/>
      <c r="I41" s="231"/>
      <c r="J41" s="231"/>
      <c r="K41" s="231"/>
      <c r="L41" s="7"/>
      <c r="M41" s="6"/>
      <c r="N41" s="6"/>
      <c r="O41" s="6"/>
      <c r="P41" s="6"/>
    </row>
    <row r="42" spans="1:115" ht="14.25" customHeight="1" x14ac:dyDescent="0.2">
      <c r="A42" s="230" t="s">
        <v>5</v>
      </c>
      <c r="B42" s="230"/>
      <c r="C42" s="230"/>
      <c r="D42" s="230"/>
      <c r="E42" s="230"/>
      <c r="F42" s="230"/>
      <c r="G42" s="230"/>
      <c r="H42" s="230"/>
      <c r="I42" s="230"/>
      <c r="J42" s="230"/>
      <c r="K42" s="230"/>
      <c r="L42" s="7"/>
      <c r="M42" s="6"/>
      <c r="N42" s="6"/>
      <c r="O42" s="6"/>
      <c r="P42" s="6"/>
    </row>
    <row r="43" spans="1:115" s="8" customFormat="1" ht="14.25" customHeight="1" x14ac:dyDescent="0.15">
      <c r="A43" s="230" t="s">
        <v>24</v>
      </c>
      <c r="B43" s="230"/>
      <c r="C43" s="230"/>
      <c r="D43" s="230"/>
      <c r="E43" s="230"/>
      <c r="F43" s="230"/>
      <c r="G43" s="230"/>
      <c r="H43" s="230"/>
      <c r="I43" s="230"/>
      <c r="J43" s="230"/>
      <c r="K43" s="230"/>
      <c r="L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row>
    <row r="44" spans="1:115" s="3" customFormat="1" ht="31.5" customHeight="1" x14ac:dyDescent="0.2">
      <c r="A44" s="111"/>
      <c r="B44" s="111"/>
      <c r="C44" s="111"/>
      <c r="D44" s="111"/>
      <c r="E44" s="111"/>
      <c r="F44" s="11"/>
      <c r="G44" s="111"/>
      <c r="H44" s="116"/>
      <c r="I44" s="116"/>
      <c r="J44" s="115"/>
      <c r="K44" s="112"/>
    </row>
    <row r="45" spans="1:115" s="3" customFormat="1" ht="12.75" customHeight="1" x14ac:dyDescent="0.2">
      <c r="A45" s="113" t="s">
        <v>15</v>
      </c>
      <c r="B45" s="113"/>
      <c r="C45" s="113"/>
      <c r="D45" s="113"/>
      <c r="E45" s="101" t="s">
        <v>1</v>
      </c>
      <c r="G45" s="113" t="s">
        <v>58</v>
      </c>
      <c r="I45" s="114"/>
      <c r="J45" s="114"/>
      <c r="K45" s="101" t="s">
        <v>1</v>
      </c>
    </row>
    <row r="46" spans="1:115" s="3" customFormat="1" ht="12.75" customHeight="1" thickBot="1" x14ac:dyDescent="0.25">
      <c r="A46" s="64"/>
      <c r="B46" s="64"/>
      <c r="C46" s="64"/>
      <c r="D46" s="64"/>
      <c r="E46" s="64"/>
      <c r="F46" s="64"/>
      <c r="G46" s="64"/>
      <c r="H46" s="20"/>
      <c r="I46" s="24"/>
      <c r="J46" s="23"/>
      <c r="K46" s="23"/>
    </row>
    <row r="47" spans="1:115" s="9" customFormat="1" ht="12" x14ac:dyDescent="0.2">
      <c r="A47" s="190" t="s">
        <v>20</v>
      </c>
      <c r="B47" s="191"/>
      <c r="C47" s="14"/>
      <c r="D47" s="15"/>
      <c r="E47" s="16"/>
      <c r="F47" s="14"/>
      <c r="G47" s="14"/>
      <c r="H47" s="14"/>
      <c r="I47" s="14"/>
      <c r="J47" s="93"/>
      <c r="K47" s="94"/>
    </row>
    <row r="48" spans="1:115" s="86" customFormat="1" ht="24.75" customHeight="1" x14ac:dyDescent="0.2">
      <c r="A48" s="95"/>
      <c r="B48" s="138" t="s">
        <v>19</v>
      </c>
      <c r="C48" s="228"/>
      <c r="D48" s="229"/>
      <c r="E48" s="138" t="s">
        <v>82</v>
      </c>
      <c r="F48" s="226">
        <f>A11</f>
        <v>0</v>
      </c>
      <c r="G48" s="227"/>
      <c r="H48" s="90"/>
      <c r="I48" s="138" t="s">
        <v>46</v>
      </c>
      <c r="J48" s="224"/>
      <c r="K48" s="225"/>
      <c r="Q48" s="86" t="s">
        <v>112</v>
      </c>
    </row>
    <row r="49" spans="1:115" s="86" customFormat="1" ht="8.25" customHeight="1" x14ac:dyDescent="0.2">
      <c r="A49" s="95"/>
      <c r="B49" s="87"/>
      <c r="C49" s="88"/>
      <c r="D49" s="88"/>
      <c r="E49" s="88"/>
      <c r="F49" s="89"/>
      <c r="G49" s="89"/>
      <c r="H49" s="90"/>
      <c r="I49" s="88"/>
      <c r="J49" s="88"/>
      <c r="K49" s="96"/>
    </row>
    <row r="50" spans="1:115" s="12" customFormat="1" ht="14.25" x14ac:dyDescent="0.2">
      <c r="A50" s="177" t="s">
        <v>47</v>
      </c>
      <c r="B50" s="178"/>
      <c r="C50" s="178"/>
      <c r="D50" s="178"/>
      <c r="E50" s="97" t="s">
        <v>26</v>
      </c>
      <c r="F50" s="97" t="s">
        <v>16</v>
      </c>
      <c r="G50" s="97" t="s">
        <v>17</v>
      </c>
      <c r="H50" s="97" t="s">
        <v>12</v>
      </c>
      <c r="I50" s="33" t="s">
        <v>44</v>
      </c>
      <c r="J50" s="33" t="s">
        <v>27</v>
      </c>
      <c r="K50" s="98" t="s">
        <v>18</v>
      </c>
    </row>
    <row r="51" spans="1:115" s="12" customFormat="1" ht="17.25" customHeight="1" x14ac:dyDescent="0.2">
      <c r="A51" s="143"/>
      <c r="B51" s="5"/>
      <c r="D51" s="142" t="s">
        <v>48</v>
      </c>
      <c r="E51" s="133"/>
      <c r="F51" s="133"/>
      <c r="G51" s="133"/>
      <c r="H51" s="133"/>
      <c r="I51" s="134"/>
      <c r="J51" s="134"/>
      <c r="K51" s="135"/>
    </row>
    <row r="52" spans="1:115" s="13" customFormat="1" ht="20.25" customHeight="1" x14ac:dyDescent="0.2">
      <c r="A52" s="140" t="s">
        <v>6</v>
      </c>
      <c r="B52" s="12"/>
      <c r="D52" s="139">
        <v>75500</v>
      </c>
      <c r="E52" s="133"/>
      <c r="F52" s="133"/>
      <c r="G52" s="133"/>
      <c r="H52" s="141">
        <v>733020</v>
      </c>
      <c r="I52" s="134"/>
      <c r="J52" s="134"/>
      <c r="K52" s="135"/>
      <c r="L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row>
    <row r="53" spans="1:115" s="13" customFormat="1" ht="20.25" customHeight="1" x14ac:dyDescent="0.2">
      <c r="A53" s="140" t="s">
        <v>10</v>
      </c>
      <c r="B53" s="12"/>
      <c r="D53" s="139">
        <v>75500</v>
      </c>
      <c r="E53" s="133"/>
      <c r="F53" s="133"/>
      <c r="G53" s="133"/>
      <c r="H53" s="141">
        <v>733030</v>
      </c>
      <c r="I53" s="134"/>
      <c r="J53" s="134"/>
      <c r="K53" s="135"/>
      <c r="L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row>
    <row r="54" spans="1:115" s="13" customFormat="1" ht="20.25" customHeight="1" x14ac:dyDescent="0.2">
      <c r="A54" s="140" t="s">
        <v>4</v>
      </c>
      <c r="B54" s="12"/>
      <c r="D54" s="139">
        <v>48500</v>
      </c>
      <c r="E54" s="133"/>
      <c r="F54" s="133"/>
      <c r="G54" s="133"/>
      <c r="H54" s="141">
        <v>733100</v>
      </c>
      <c r="I54" s="134"/>
      <c r="J54" s="134"/>
      <c r="K54" s="135"/>
      <c r="L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row>
    <row r="55" spans="1:115" s="13" customFormat="1" ht="20.25" customHeight="1" x14ac:dyDescent="0.2">
      <c r="A55" s="140" t="s">
        <v>80</v>
      </c>
      <c r="B55" s="12"/>
      <c r="D55" s="139">
        <v>75500</v>
      </c>
      <c r="E55" s="133"/>
      <c r="F55" s="133"/>
      <c r="G55" s="133"/>
      <c r="H55" s="141" t="s">
        <v>79</v>
      </c>
      <c r="I55" s="134"/>
      <c r="J55" s="134"/>
      <c r="K55" s="135"/>
      <c r="L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row>
    <row r="56" spans="1:115" s="13" customFormat="1" ht="20.25" customHeight="1" x14ac:dyDescent="0.2">
      <c r="A56" s="140" t="s">
        <v>81</v>
      </c>
      <c r="B56" s="12"/>
      <c r="D56" s="139">
        <v>75500</v>
      </c>
      <c r="E56" s="133"/>
      <c r="F56" s="133"/>
      <c r="G56" s="133"/>
      <c r="H56" s="141">
        <v>733140</v>
      </c>
      <c r="I56" s="134"/>
      <c r="J56" s="134"/>
      <c r="K56" s="135"/>
      <c r="L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row>
    <row r="57" spans="1:115" s="13" customFormat="1" ht="20.25" customHeight="1" x14ac:dyDescent="0.2">
      <c r="A57" s="140" t="s">
        <v>9</v>
      </c>
      <c r="B57" s="12"/>
      <c r="D57" s="139">
        <v>75500</v>
      </c>
      <c r="E57" s="133"/>
      <c r="F57" s="133"/>
      <c r="G57" s="133"/>
      <c r="H57" s="141">
        <v>733080</v>
      </c>
      <c r="I57" s="134"/>
      <c r="J57" s="134"/>
      <c r="K57" s="135"/>
      <c r="L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row>
    <row r="58" spans="1:115" s="13" customFormat="1" ht="20.25" customHeight="1" x14ac:dyDescent="0.2">
      <c r="A58" s="167" t="s">
        <v>96</v>
      </c>
      <c r="B58" s="12"/>
      <c r="D58" s="139">
        <v>75500</v>
      </c>
      <c r="E58" s="133"/>
      <c r="F58" s="133"/>
      <c r="G58" s="133"/>
      <c r="H58" s="141">
        <v>733120</v>
      </c>
      <c r="I58" s="134"/>
      <c r="J58" s="134"/>
      <c r="K58" s="135"/>
      <c r="L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row>
    <row r="59" spans="1:115" s="13" customFormat="1" ht="20.25" customHeight="1" x14ac:dyDescent="0.2">
      <c r="A59" s="167" t="s">
        <v>103</v>
      </c>
      <c r="B59" s="12"/>
      <c r="D59" s="139">
        <v>39500</v>
      </c>
      <c r="E59" s="133"/>
      <c r="F59" s="133"/>
      <c r="G59" s="133"/>
      <c r="H59" s="141">
        <v>744530</v>
      </c>
      <c r="I59" s="134"/>
      <c r="J59" s="134"/>
      <c r="K59" s="135"/>
      <c r="L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row>
    <row r="60" spans="1:115" s="13" customFormat="1" ht="20.25" customHeight="1" x14ac:dyDescent="0.2">
      <c r="A60" s="140" t="s">
        <v>8</v>
      </c>
      <c r="B60" s="12"/>
      <c r="D60" s="139">
        <v>75500</v>
      </c>
      <c r="E60" s="133"/>
      <c r="F60" s="133"/>
      <c r="G60" s="133"/>
      <c r="H60" s="141">
        <v>733060</v>
      </c>
      <c r="I60" s="134"/>
      <c r="J60" s="134"/>
      <c r="K60" s="135"/>
      <c r="L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row>
    <row r="61" spans="1:115" s="13" customFormat="1" ht="20.25" customHeight="1" x14ac:dyDescent="0.2">
      <c r="A61" s="140" t="s">
        <v>50</v>
      </c>
      <c r="B61" s="12"/>
      <c r="D61" s="139">
        <v>70000</v>
      </c>
      <c r="E61" s="133"/>
      <c r="F61" s="133"/>
      <c r="G61" s="133"/>
      <c r="H61" s="141">
        <v>744160</v>
      </c>
      <c r="I61" s="134"/>
      <c r="J61" s="134"/>
      <c r="K61" s="135"/>
      <c r="L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row>
    <row r="62" spans="1:115" s="13" customFormat="1" ht="27.75" customHeight="1" thickBot="1" x14ac:dyDescent="0.25">
      <c r="A62" s="152" t="s">
        <v>107</v>
      </c>
      <c r="B62" s="17"/>
      <c r="C62" s="17"/>
      <c r="D62" s="99"/>
      <c r="E62" s="100"/>
      <c r="F62" s="99"/>
      <c r="G62" s="99"/>
      <c r="H62" s="99"/>
      <c r="I62" s="17"/>
      <c r="J62" s="137" t="s">
        <v>78</v>
      </c>
      <c r="K62" s="136">
        <f>SUM(K51:K61)</f>
        <v>0</v>
      </c>
      <c r="L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row>
    <row r="63" spans="1:115" s="13" customFormat="1" ht="14.25" x14ac:dyDescent="0.2">
      <c r="A63" s="19"/>
      <c r="B63" s="19"/>
      <c r="C63" s="91"/>
      <c r="D63" s="59"/>
      <c r="E63" s="59"/>
      <c r="K63" s="43"/>
      <c r="L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row>
    <row r="64" spans="1:115" s="13" customFormat="1" ht="14.25" x14ac:dyDescent="0.2">
      <c r="A64" s="19"/>
      <c r="B64" s="19"/>
      <c r="C64" s="91"/>
      <c r="D64" s="59"/>
      <c r="E64" s="59"/>
      <c r="K64" s="43"/>
      <c r="L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row>
    <row r="65" spans="1:115" s="171" customFormat="1" ht="15" x14ac:dyDescent="0.2">
      <c r="A65" s="168" t="s">
        <v>104</v>
      </c>
      <c r="B65" s="168"/>
      <c r="C65" s="169"/>
      <c r="D65" s="170"/>
      <c r="E65" s="170"/>
      <c r="K65" s="172"/>
      <c r="L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8"/>
      <c r="BR65" s="168"/>
      <c r="BS65" s="168"/>
      <c r="BT65" s="168"/>
      <c r="BU65" s="168"/>
      <c r="BV65" s="168"/>
      <c r="BW65" s="168"/>
      <c r="BX65" s="168"/>
      <c r="BY65" s="168"/>
      <c r="BZ65" s="168"/>
      <c r="CA65" s="168"/>
      <c r="CB65" s="168"/>
      <c r="CC65" s="168"/>
      <c r="CD65" s="168"/>
      <c r="CE65" s="168"/>
      <c r="CF65" s="168"/>
      <c r="CG65" s="168"/>
      <c r="CH65" s="168"/>
      <c r="CI65" s="168"/>
      <c r="CJ65" s="168"/>
      <c r="CK65" s="168"/>
      <c r="CL65" s="168"/>
      <c r="CM65" s="168"/>
      <c r="CN65" s="168"/>
      <c r="CO65" s="168"/>
      <c r="CP65" s="168"/>
      <c r="CQ65" s="168"/>
      <c r="CR65" s="168"/>
      <c r="CS65" s="168"/>
      <c r="CT65" s="168"/>
      <c r="CU65" s="168"/>
      <c r="CV65" s="168"/>
      <c r="CW65" s="168"/>
      <c r="CX65" s="168"/>
      <c r="CY65" s="168"/>
      <c r="CZ65" s="168"/>
      <c r="DA65" s="168"/>
      <c r="DB65" s="168"/>
      <c r="DC65" s="168"/>
      <c r="DD65" s="168"/>
      <c r="DE65" s="168"/>
      <c r="DF65" s="168"/>
      <c r="DG65" s="168"/>
      <c r="DH65" s="168"/>
      <c r="DI65" s="168"/>
      <c r="DJ65" s="168"/>
      <c r="DK65" s="168"/>
    </row>
    <row r="66" spans="1:115" ht="12" x14ac:dyDescent="0.2">
      <c r="A66" s="19"/>
      <c r="B66" s="19"/>
      <c r="C66" s="91"/>
      <c r="D66" s="59"/>
      <c r="E66" s="59"/>
    </row>
    <row r="67" spans="1:115" ht="12" x14ac:dyDescent="0.2">
      <c r="A67" s="19"/>
      <c r="B67" s="19"/>
      <c r="C67" s="91"/>
      <c r="D67" s="59"/>
      <c r="E67" s="59"/>
    </row>
    <row r="68" spans="1:115" ht="12" x14ac:dyDescent="0.2">
      <c r="A68" s="19"/>
      <c r="B68" s="19"/>
      <c r="C68" s="91"/>
      <c r="D68" s="59"/>
      <c r="E68" s="59"/>
    </row>
    <row r="69" spans="1:115" x14ac:dyDescent="0.2">
      <c r="A69" s="3"/>
      <c r="B69" s="3"/>
      <c r="C69" s="3"/>
      <c r="D69" s="3"/>
      <c r="E69" s="9"/>
    </row>
    <row r="70" spans="1:115" x14ac:dyDescent="0.2">
      <c r="A70" s="3"/>
      <c r="B70" s="3"/>
      <c r="C70" s="3"/>
      <c r="D70" s="3"/>
      <c r="E70" s="9"/>
    </row>
    <row r="71" spans="1:115" x14ac:dyDescent="0.2">
      <c r="A71" s="3"/>
      <c r="B71" s="3"/>
      <c r="C71" s="3"/>
      <c r="D71" s="3"/>
      <c r="E71" s="9"/>
    </row>
    <row r="72" spans="1:115" x14ac:dyDescent="0.2">
      <c r="A72" s="3"/>
      <c r="B72" s="3"/>
      <c r="C72" s="3"/>
      <c r="D72" s="3"/>
      <c r="E72" s="9"/>
    </row>
    <row r="73" spans="1:115" x14ac:dyDescent="0.2">
      <c r="A73" s="3"/>
      <c r="B73" s="3"/>
      <c r="C73" s="3"/>
      <c r="D73" s="3"/>
      <c r="E73" s="9"/>
    </row>
    <row r="74" spans="1:115" x14ac:dyDescent="0.2">
      <c r="A74" s="3"/>
      <c r="B74" s="3"/>
      <c r="C74" s="3"/>
      <c r="D74" s="3"/>
      <c r="E74" s="9"/>
    </row>
  </sheetData>
  <mergeCells count="59">
    <mergeCell ref="O14:R18"/>
    <mergeCell ref="M24:R35"/>
    <mergeCell ref="B14:D14"/>
    <mergeCell ref="B15:D15"/>
    <mergeCell ref="B18:D18"/>
    <mergeCell ref="B33:D33"/>
    <mergeCell ref="B32:D32"/>
    <mergeCell ref="B24:D24"/>
    <mergeCell ref="B26:D26"/>
    <mergeCell ref="B27:D27"/>
    <mergeCell ref="B16:D16"/>
    <mergeCell ref="J48:K48"/>
    <mergeCell ref="F48:G48"/>
    <mergeCell ref="C48:D48"/>
    <mergeCell ref="A40:G40"/>
    <mergeCell ref="B34:D34"/>
    <mergeCell ref="B35:D35"/>
    <mergeCell ref="A42:K42"/>
    <mergeCell ref="A43:K43"/>
    <mergeCell ref="A41:K41"/>
    <mergeCell ref="E11:G11"/>
    <mergeCell ref="B17:D17"/>
    <mergeCell ref="B21:D21"/>
    <mergeCell ref="I10:K10"/>
    <mergeCell ref="I11:K11"/>
    <mergeCell ref="E13:F13"/>
    <mergeCell ref="A10:D10"/>
    <mergeCell ref="A11:D11"/>
    <mergeCell ref="B13:D13"/>
    <mergeCell ref="E10:G10"/>
    <mergeCell ref="G1:K1"/>
    <mergeCell ref="G2:K2"/>
    <mergeCell ref="A4:E4"/>
    <mergeCell ref="A7:E7"/>
    <mergeCell ref="A8:E8"/>
    <mergeCell ref="A1:E2"/>
    <mergeCell ref="G7:K7"/>
    <mergeCell ref="G4:K4"/>
    <mergeCell ref="G5:K5"/>
    <mergeCell ref="G6:K6"/>
    <mergeCell ref="A5:E5"/>
    <mergeCell ref="A6:E6"/>
    <mergeCell ref="G8:K8"/>
    <mergeCell ref="A50:D50"/>
    <mergeCell ref="M13:R13"/>
    <mergeCell ref="M22:R22"/>
    <mergeCell ref="M23:R23"/>
    <mergeCell ref="B28:D28"/>
    <mergeCell ref="A38:G38"/>
    <mergeCell ref="A47:B47"/>
    <mergeCell ref="B23:D23"/>
    <mergeCell ref="B19:D19"/>
    <mergeCell ref="B29:D29"/>
    <mergeCell ref="B30:D30"/>
    <mergeCell ref="B31:D31"/>
    <mergeCell ref="B25:D25"/>
    <mergeCell ref="B22:D22"/>
    <mergeCell ref="B20:D20"/>
    <mergeCell ref="A39:G39"/>
  </mergeCells>
  <phoneticPr fontId="5" type="noConversion"/>
  <printOptions horizontalCentered="1"/>
  <pageMargins left="0.1" right="0.1" top="0.5" bottom="0.3" header="0" footer="0.25"/>
  <pageSetup scale="85" orientation="portrait" r:id="rId1"/>
  <headerFooter alignWithMargins="0">
    <oddFooter>&amp;R&amp;8
Submitted for Reimbursement: &amp;D</oddFooter>
  </headerFooter>
  <ignoredErrors>
    <ignoredError sqref="J19:K21 H36 I36:K39 J22:K35"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CE75"/>
  <sheetViews>
    <sheetView topLeftCell="A9" zoomScale="90" zoomScaleNormal="90" workbookViewId="0">
      <selection activeCell="T9" sqref="T1:Y1048576"/>
    </sheetView>
  </sheetViews>
  <sheetFormatPr defaultColWidth="9.140625" defaultRowHeight="11.25" x14ac:dyDescent="0.2"/>
  <cols>
    <col min="1" max="1" width="10.28515625" style="1" customWidth="1"/>
    <col min="2" max="2" width="9.140625" style="1"/>
    <col min="3" max="3" width="10.5703125" style="1" customWidth="1"/>
    <col min="4" max="4" width="10.85546875" style="1" customWidth="1"/>
    <col min="5" max="5" width="10.7109375" style="22" customWidth="1"/>
    <col min="6" max="6" width="10.7109375" style="1" customWidth="1"/>
    <col min="7" max="7" width="11.28515625" style="1" customWidth="1"/>
    <col min="8" max="8" width="9.85546875" style="1" customWidth="1"/>
    <col min="9" max="10" width="10.7109375" style="1" customWidth="1"/>
    <col min="11" max="11" width="10.7109375" style="4" customWidth="1"/>
    <col min="12" max="12" width="4.5703125" style="3" customWidth="1"/>
    <col min="13" max="13" width="9.140625" style="1"/>
    <col min="14" max="14" width="12.7109375" style="1" customWidth="1"/>
    <col min="15" max="17" width="9.140625" style="1"/>
    <col min="18" max="18" width="10.28515625" style="1" customWidth="1"/>
    <col min="19" max="19" width="9.140625" style="1"/>
    <col min="20" max="20" width="16" style="1" hidden="1" customWidth="1"/>
    <col min="21" max="21" width="15.7109375" style="1" hidden="1" customWidth="1"/>
    <col min="22" max="25" width="9.140625" style="1" hidden="1" customWidth="1"/>
    <col min="26" max="33" width="9.140625" style="1"/>
    <col min="34" max="83" width="9.140625" style="3"/>
    <col min="84" max="16384" width="9.140625" style="1"/>
  </cols>
  <sheetData>
    <row r="1" spans="1:83" ht="15.75" x14ac:dyDescent="0.25">
      <c r="A1" s="206" t="s">
        <v>0</v>
      </c>
      <c r="B1" s="206"/>
      <c r="C1" s="206"/>
      <c r="D1" s="206"/>
      <c r="E1" s="206"/>
      <c r="G1" s="195" t="s">
        <v>11</v>
      </c>
      <c r="H1" s="195"/>
      <c r="I1" s="195"/>
      <c r="J1" s="195"/>
      <c r="K1" s="195"/>
    </row>
    <row r="2" spans="1:83" ht="11.25" customHeight="1" x14ac:dyDescent="0.2">
      <c r="A2" s="206"/>
      <c r="B2" s="206"/>
      <c r="C2" s="206"/>
      <c r="D2" s="206"/>
      <c r="E2" s="206"/>
      <c r="G2" s="196" t="s">
        <v>23</v>
      </c>
      <c r="H2" s="196"/>
      <c r="I2" s="196"/>
      <c r="J2" s="196"/>
      <c r="K2" s="196"/>
      <c r="L2" s="60"/>
    </row>
    <row r="3" spans="1:83" ht="3.75" customHeight="1" x14ac:dyDescent="0.2">
      <c r="A3" s="2"/>
      <c r="B3" s="2"/>
      <c r="C3" s="2"/>
      <c r="D3" s="2"/>
      <c r="E3" s="21"/>
      <c r="F3" s="2"/>
      <c r="G3" s="2"/>
      <c r="H3" s="2"/>
      <c r="I3" s="2"/>
      <c r="J3" s="2"/>
      <c r="K3" s="2"/>
    </row>
    <row r="4" spans="1:83" s="47" customFormat="1" ht="12.75" x14ac:dyDescent="0.2">
      <c r="A4" s="197" t="s">
        <v>25</v>
      </c>
      <c r="B4" s="198"/>
      <c r="C4" s="198"/>
      <c r="D4" s="198"/>
      <c r="E4" s="199"/>
      <c r="G4" s="197" t="s">
        <v>49</v>
      </c>
      <c r="H4" s="198"/>
      <c r="I4" s="198"/>
      <c r="J4" s="198"/>
      <c r="K4" s="199"/>
      <c r="L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row>
    <row r="5" spans="1:83" s="56" customFormat="1" ht="14.25" x14ac:dyDescent="0.2">
      <c r="A5" s="210"/>
      <c r="B5" s="211"/>
      <c r="C5" s="211"/>
      <c r="D5" s="211"/>
      <c r="E5" s="212"/>
      <c r="F5" s="58"/>
      <c r="G5" s="210"/>
      <c r="H5" s="211"/>
      <c r="I5" s="211"/>
      <c r="J5" s="211"/>
      <c r="K5" s="212"/>
      <c r="L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row>
    <row r="6" spans="1:83" s="56" customFormat="1" ht="15.75" x14ac:dyDescent="0.2">
      <c r="A6" s="210"/>
      <c r="B6" s="211"/>
      <c r="C6" s="211"/>
      <c r="D6" s="211"/>
      <c r="E6" s="212"/>
      <c r="F6" s="58"/>
      <c r="G6" s="210"/>
      <c r="H6" s="211"/>
      <c r="I6" s="211"/>
      <c r="J6" s="211"/>
      <c r="K6" s="212"/>
      <c r="L6" s="57"/>
      <c r="M6" s="128" t="s">
        <v>59</v>
      </c>
      <c r="N6" s="158">
        <v>0.42</v>
      </c>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row>
    <row r="7" spans="1:83" s="47" customFormat="1" ht="15.75" x14ac:dyDescent="0.2">
      <c r="A7" s="200"/>
      <c r="B7" s="201"/>
      <c r="C7" s="201"/>
      <c r="D7" s="201"/>
      <c r="E7" s="202"/>
      <c r="F7" s="48"/>
      <c r="G7" s="207" t="s">
        <v>42</v>
      </c>
      <c r="H7" s="208"/>
      <c r="I7" s="208"/>
      <c r="J7" s="208"/>
      <c r="K7" s="209"/>
      <c r="L7" s="159"/>
      <c r="M7" s="128" t="s">
        <v>60</v>
      </c>
      <c r="N7" s="158">
        <v>0.23</v>
      </c>
      <c r="O7" s="160"/>
      <c r="P7" s="160"/>
      <c r="Q7" s="160"/>
      <c r="R7" s="160"/>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row>
    <row r="8" spans="1:83" s="56" customFormat="1" ht="14.25" x14ac:dyDescent="0.2">
      <c r="A8" s="203"/>
      <c r="B8" s="204"/>
      <c r="C8" s="204"/>
      <c r="D8" s="204"/>
      <c r="E8" s="205"/>
      <c r="F8" s="58"/>
      <c r="G8" s="203" t="s">
        <v>93</v>
      </c>
      <c r="H8" s="204"/>
      <c r="I8" s="204"/>
      <c r="J8" s="204"/>
      <c r="K8" s="205"/>
      <c r="L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row>
    <row r="9" spans="1:83" s="47" customFormat="1" ht="7.5" customHeight="1" x14ac:dyDescent="0.2">
      <c r="A9" s="48"/>
      <c r="B9" s="48"/>
      <c r="C9" s="48"/>
      <c r="D9" s="48"/>
      <c r="E9" s="48"/>
      <c r="F9" s="48"/>
      <c r="G9" s="48"/>
      <c r="H9" s="48"/>
      <c r="I9" s="48"/>
      <c r="J9" s="48"/>
      <c r="K9" s="48"/>
      <c r="L9" s="159"/>
      <c r="M9" s="160"/>
      <c r="N9" s="160"/>
      <c r="O9" s="160"/>
      <c r="P9" s="160"/>
      <c r="Q9" s="160"/>
      <c r="R9" s="160"/>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row>
    <row r="10" spans="1:83" s="55" customFormat="1" ht="15.75" customHeight="1" x14ac:dyDescent="0.2">
      <c r="A10" s="216" t="s">
        <v>77</v>
      </c>
      <c r="B10" s="216"/>
      <c r="C10" s="216"/>
      <c r="D10" s="216"/>
      <c r="E10" s="223" t="s">
        <v>41</v>
      </c>
      <c r="F10" s="223"/>
      <c r="G10" s="223"/>
      <c r="H10" s="53"/>
      <c r="I10" s="216" t="s">
        <v>40</v>
      </c>
      <c r="J10" s="216"/>
      <c r="K10" s="216"/>
      <c r="L10" s="54"/>
      <c r="M10" s="54"/>
      <c r="N10" s="54"/>
      <c r="O10" s="54"/>
      <c r="P10" s="54"/>
      <c r="Q10" s="54"/>
    </row>
    <row r="11" spans="1:83" ht="21" customHeight="1" x14ac:dyDescent="0.2">
      <c r="A11" s="220"/>
      <c r="B11" s="221"/>
      <c r="C11" s="221"/>
      <c r="D11" s="221"/>
      <c r="E11" s="213"/>
      <c r="F11" s="213"/>
      <c r="G11" s="213"/>
      <c r="I11" s="217"/>
      <c r="J11" s="218"/>
      <c r="K11" s="218"/>
    </row>
    <row r="12" spans="1:83" s="12" customFormat="1" ht="6.75" customHeight="1" x14ac:dyDescent="0.2">
      <c r="A12" s="26"/>
      <c r="B12" s="27"/>
      <c r="C12" s="27"/>
      <c r="D12" s="28"/>
      <c r="E12" s="29"/>
      <c r="F12" s="29"/>
      <c r="G12" s="29"/>
      <c r="H12" s="29"/>
      <c r="I12" s="29"/>
      <c r="J12" s="29"/>
      <c r="K12" s="29"/>
      <c r="L12" s="30"/>
      <c r="M12" s="31"/>
      <c r="N12" s="32"/>
      <c r="O12" s="32"/>
      <c r="P12" s="32"/>
      <c r="Q12" s="32"/>
    </row>
    <row r="13" spans="1:83" s="2" customFormat="1" ht="15.95" customHeight="1" x14ac:dyDescent="0.2">
      <c r="A13" s="49" t="s">
        <v>38</v>
      </c>
      <c r="B13" s="222" t="s">
        <v>36</v>
      </c>
      <c r="C13" s="222"/>
      <c r="D13" s="222"/>
      <c r="E13" s="219" t="s">
        <v>35</v>
      </c>
      <c r="F13" s="219"/>
      <c r="G13" s="156" t="s">
        <v>32</v>
      </c>
      <c r="H13" s="156" t="s">
        <v>30</v>
      </c>
      <c r="I13" s="156"/>
      <c r="J13" s="156"/>
      <c r="K13" s="156" t="s">
        <v>28</v>
      </c>
      <c r="L13" s="51"/>
      <c r="M13" s="179" t="s">
        <v>51</v>
      </c>
      <c r="N13" s="180"/>
      <c r="O13" s="180"/>
      <c r="P13" s="180"/>
      <c r="Q13" s="180"/>
      <c r="R13" s="181"/>
    </row>
    <row r="14" spans="1:83" s="2" customFormat="1" ht="15.95" customHeight="1" x14ac:dyDescent="0.2">
      <c r="A14" s="49" t="s">
        <v>39</v>
      </c>
      <c r="B14" s="222" t="s">
        <v>37</v>
      </c>
      <c r="C14" s="222"/>
      <c r="D14" s="222"/>
      <c r="E14" s="156" t="s">
        <v>34</v>
      </c>
      <c r="F14" s="156" t="s">
        <v>33</v>
      </c>
      <c r="G14" s="156" t="s">
        <v>2</v>
      </c>
      <c r="H14" s="156" t="s">
        <v>31</v>
      </c>
      <c r="I14" s="156" t="s">
        <v>3</v>
      </c>
      <c r="J14" s="156" t="s">
        <v>4</v>
      </c>
      <c r="K14" s="156" t="s">
        <v>29</v>
      </c>
      <c r="L14" s="52"/>
      <c r="M14" s="161">
        <v>6</v>
      </c>
      <c r="N14" s="162" t="s">
        <v>52</v>
      </c>
      <c r="O14" s="232" t="s">
        <v>99</v>
      </c>
      <c r="P14" s="232"/>
      <c r="Q14" s="232"/>
      <c r="R14" s="233"/>
      <c r="T14" s="119" t="s">
        <v>34</v>
      </c>
      <c r="U14" s="119" t="s">
        <v>33</v>
      </c>
      <c r="V14" s="2" t="s">
        <v>52</v>
      </c>
      <c r="W14" s="2" t="s">
        <v>53</v>
      </c>
      <c r="X14" s="2" t="s">
        <v>54</v>
      </c>
    </row>
    <row r="15" spans="1:83" s="12" customFormat="1" ht="15.95" customHeight="1" x14ac:dyDescent="0.2">
      <c r="A15" s="44"/>
      <c r="B15" s="188"/>
      <c r="C15" s="188"/>
      <c r="D15" s="188"/>
      <c r="E15" s="122"/>
      <c r="F15" s="122"/>
      <c r="G15" s="72"/>
      <c r="H15" s="45"/>
      <c r="I15" s="45" t="str">
        <f>IF(A15 = 0, " ",+V15+W15+X15)</f>
        <v xml:space="preserve"> </v>
      </c>
      <c r="J15" s="45"/>
      <c r="K15" s="45"/>
      <c r="L15" s="34"/>
      <c r="M15" s="163">
        <v>11</v>
      </c>
      <c r="N15" s="164" t="s">
        <v>53</v>
      </c>
      <c r="O15" s="232"/>
      <c r="P15" s="232"/>
      <c r="Q15" s="232"/>
      <c r="R15" s="233"/>
      <c r="T15" s="121">
        <f>+E15</f>
        <v>0</v>
      </c>
      <c r="U15" s="120">
        <f>+F15</f>
        <v>0</v>
      </c>
      <c r="V15" s="118">
        <f>IF(AND(E15 &lt; 0.229861,OR(F15 = 0,F15 &gt; 0.047862) ), 6, 0)</f>
        <v>6</v>
      </c>
      <c r="W15" s="118">
        <f t="shared" ref="W15:W16" si="0">IF(AND(E15 &lt; 0.479861,OR(F15 = 0,F15 &gt; 0.540973)), 11, 0 )</f>
        <v>11</v>
      </c>
      <c r="X15" s="118">
        <f>IF(AND(E15 &lt; 0.729861,OR(F15 = 0,F15 &gt; 0.832639)), 15, 0 )</f>
        <v>15</v>
      </c>
    </row>
    <row r="16" spans="1:83" s="12" customFormat="1" ht="15.95" customHeight="1" x14ac:dyDescent="0.2">
      <c r="A16" s="44"/>
      <c r="B16" s="188"/>
      <c r="C16" s="188"/>
      <c r="D16" s="188"/>
      <c r="E16" s="122"/>
      <c r="F16" s="122"/>
      <c r="G16" s="72"/>
      <c r="H16" s="45"/>
      <c r="I16" s="65" t="str">
        <f>IF(A16 = 0, " ",+V16+W16+X16)</f>
        <v xml:space="preserve"> </v>
      </c>
      <c r="J16" s="45"/>
      <c r="K16" s="45"/>
      <c r="L16" s="34"/>
      <c r="M16" s="173">
        <v>15</v>
      </c>
      <c r="N16" s="164" t="s">
        <v>54</v>
      </c>
      <c r="O16" s="232"/>
      <c r="P16" s="232"/>
      <c r="Q16" s="232"/>
      <c r="R16" s="233"/>
      <c r="T16" s="121">
        <f>+E16</f>
        <v>0</v>
      </c>
      <c r="U16" s="120">
        <f t="shared" ref="U16:U36" si="1">+F16</f>
        <v>0</v>
      </c>
      <c r="V16" s="118">
        <f>IF(AND(E16 &lt; 0.229861,OR(F16 = 0,F16 &gt; 0.047862) ), 6, 0)</f>
        <v>6</v>
      </c>
      <c r="W16" s="118">
        <f t="shared" si="0"/>
        <v>11</v>
      </c>
      <c r="X16" s="118">
        <f>IF(AND(E16 &lt; 0.729861,OR(F16 = 0,F16 &gt; 0.832639)), 15, 0 )</f>
        <v>15</v>
      </c>
    </row>
    <row r="17" spans="1:83" s="12" customFormat="1" ht="15.95" customHeight="1" x14ac:dyDescent="0.2">
      <c r="A17" s="44"/>
      <c r="B17" s="214"/>
      <c r="C17" s="215"/>
      <c r="D17" s="215"/>
      <c r="E17" s="122"/>
      <c r="F17" s="122"/>
      <c r="G17" s="72"/>
      <c r="H17" s="45"/>
      <c r="I17" s="65" t="str">
        <f>IF(A17 = 0, " ",+V17+W17+X17)</f>
        <v xml:space="preserve"> </v>
      </c>
      <c r="J17" s="45"/>
      <c r="K17" s="45"/>
      <c r="L17" s="34"/>
      <c r="M17" s="163">
        <f>SUM(M14:M16)</f>
        <v>32</v>
      </c>
      <c r="N17" s="164" t="s">
        <v>55</v>
      </c>
      <c r="O17" s="232"/>
      <c r="P17" s="232"/>
      <c r="Q17" s="232"/>
      <c r="R17" s="233"/>
      <c r="T17" s="121">
        <f t="shared" ref="T17:T36" si="2">+E17</f>
        <v>0</v>
      </c>
      <c r="U17" s="120">
        <f t="shared" si="1"/>
        <v>0</v>
      </c>
      <c r="V17" s="118">
        <f t="shared" ref="V17" si="3">IF(AND(E17 &lt; 0.229861,OR(F17 = 0,F17 &gt; 0.047862) ), 6, 0)</f>
        <v>6</v>
      </c>
      <c r="W17" s="118">
        <f>IF(AND(E17 &lt; 0.479861,OR(F17 = 0,F17 &gt; 0.540973)), 11, 0 )</f>
        <v>11</v>
      </c>
      <c r="X17" s="118">
        <f t="shared" ref="X17" si="4">IF(AND(E17 &lt; 0.729861,OR(F17 = 0,F17 &gt; 0.832639)), 15, 0 )</f>
        <v>15</v>
      </c>
    </row>
    <row r="18" spans="1:83" s="12" customFormat="1" ht="15.95" customHeight="1" x14ac:dyDescent="0.2">
      <c r="A18" s="44"/>
      <c r="B18" s="188"/>
      <c r="C18" s="188"/>
      <c r="D18" s="188"/>
      <c r="E18" s="122"/>
      <c r="F18" s="122"/>
      <c r="G18" s="72"/>
      <c r="H18" s="45"/>
      <c r="I18" s="65" t="str">
        <f>IF(A18 = 0, " ",+V18+W18+X18)</f>
        <v xml:space="preserve"> </v>
      </c>
      <c r="J18" s="45"/>
      <c r="K18" s="45"/>
      <c r="L18" s="35"/>
      <c r="M18" s="165"/>
      <c r="N18" s="166"/>
      <c r="O18" s="234"/>
      <c r="P18" s="234"/>
      <c r="Q18" s="234"/>
      <c r="R18" s="235"/>
      <c r="T18" s="121">
        <f t="shared" si="2"/>
        <v>0</v>
      </c>
      <c r="U18" s="120">
        <f t="shared" si="1"/>
        <v>0</v>
      </c>
      <c r="V18" s="118">
        <f t="shared" ref="V18:V36" si="5">IF(AND(E18 &lt; 0.229861,OR(F18 = 0,F18 &gt; 0.047862) ), 6, 0)</f>
        <v>6</v>
      </c>
      <c r="W18" s="118">
        <f t="shared" ref="W18:W36" si="6">IF(AND(E18 &lt; 0.479861,OR(F18 = 0,F18 &gt; 0.540973)), 11, 0 )</f>
        <v>11</v>
      </c>
      <c r="X18" s="118">
        <f t="shared" ref="X18:X36" si="7">IF(AND(E18 &lt; 0.729861,OR(F18 = 0,F18 &gt; 0.832639)), 15, 0 )</f>
        <v>15</v>
      </c>
    </row>
    <row r="19" spans="1:83" s="17" customFormat="1" ht="15.95" customHeight="1" thickBot="1" x14ac:dyDescent="0.25">
      <c r="A19" s="44"/>
      <c r="B19" s="188"/>
      <c r="C19" s="188"/>
      <c r="D19" s="188"/>
      <c r="E19" s="122"/>
      <c r="F19" s="122"/>
      <c r="G19" s="72"/>
      <c r="H19" s="45"/>
      <c r="I19" s="65" t="str">
        <f t="shared" ref="I19:I35" si="8">IF(A19 = 0, " ",+V19+W19+X19)</f>
        <v xml:space="preserve"> </v>
      </c>
      <c r="J19" s="45"/>
      <c r="K19" s="45"/>
      <c r="L19" s="36"/>
      <c r="M19" s="12"/>
      <c r="N19" s="12"/>
      <c r="O19" s="12"/>
      <c r="P19" s="12"/>
      <c r="Q19" s="12"/>
      <c r="R19" s="12"/>
      <c r="S19" s="12"/>
      <c r="T19" s="144">
        <f t="shared" si="2"/>
        <v>0</v>
      </c>
      <c r="U19" s="145">
        <f t="shared" si="1"/>
        <v>0</v>
      </c>
      <c r="V19" s="118">
        <f t="shared" si="5"/>
        <v>6</v>
      </c>
      <c r="W19" s="118">
        <f t="shared" si="6"/>
        <v>11</v>
      </c>
      <c r="X19" s="118">
        <f t="shared" si="7"/>
        <v>15</v>
      </c>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row>
    <row r="20" spans="1:83" s="12" customFormat="1" ht="15.95" customHeight="1" x14ac:dyDescent="0.2">
      <c r="A20" s="124"/>
      <c r="B20" s="193"/>
      <c r="C20" s="193"/>
      <c r="D20" s="193"/>
      <c r="E20" s="127"/>
      <c r="F20" s="127"/>
      <c r="G20" s="74"/>
      <c r="H20" s="65"/>
      <c r="I20" s="65" t="str">
        <f t="shared" si="8"/>
        <v xml:space="preserve"> </v>
      </c>
      <c r="J20" s="65"/>
      <c r="K20" s="65"/>
      <c r="L20" s="36"/>
      <c r="T20" s="121">
        <f t="shared" si="2"/>
        <v>0</v>
      </c>
      <c r="U20" s="120">
        <f t="shared" si="1"/>
        <v>0</v>
      </c>
      <c r="V20" s="118">
        <f t="shared" si="5"/>
        <v>6</v>
      </c>
      <c r="W20" s="118">
        <f t="shared" si="6"/>
        <v>11</v>
      </c>
      <c r="X20" s="118">
        <f t="shared" si="7"/>
        <v>15</v>
      </c>
    </row>
    <row r="21" spans="1:83" s="12" customFormat="1" ht="15.95" customHeight="1" x14ac:dyDescent="0.2">
      <c r="A21" s="44"/>
      <c r="B21" s="188"/>
      <c r="C21" s="188"/>
      <c r="D21" s="188"/>
      <c r="E21" s="122"/>
      <c r="F21" s="122"/>
      <c r="G21" s="72"/>
      <c r="H21" s="45"/>
      <c r="I21" s="45" t="str">
        <f t="shared" si="8"/>
        <v xml:space="preserve"> </v>
      </c>
      <c r="J21" s="45"/>
      <c r="K21" s="45"/>
      <c r="L21" s="36"/>
      <c r="M21" s="38"/>
      <c r="N21" s="38"/>
      <c r="O21" s="38"/>
      <c r="P21" s="38"/>
      <c r="T21" s="121">
        <f t="shared" si="2"/>
        <v>0</v>
      </c>
      <c r="U21" s="120">
        <f t="shared" si="1"/>
        <v>0</v>
      </c>
      <c r="V21" s="118">
        <f t="shared" si="5"/>
        <v>6</v>
      </c>
      <c r="W21" s="118">
        <f t="shared" si="6"/>
        <v>11</v>
      </c>
      <c r="X21" s="118">
        <f t="shared" si="7"/>
        <v>15</v>
      </c>
    </row>
    <row r="22" spans="1:83" s="12" customFormat="1" ht="15.95" customHeight="1" x14ac:dyDescent="0.2">
      <c r="A22" s="44"/>
      <c r="B22" s="188"/>
      <c r="C22" s="188"/>
      <c r="D22" s="188"/>
      <c r="E22" s="122"/>
      <c r="F22" s="122"/>
      <c r="G22" s="72"/>
      <c r="H22" s="45"/>
      <c r="I22" s="45" t="str">
        <f t="shared" si="8"/>
        <v xml:space="preserve"> </v>
      </c>
      <c r="J22" s="45"/>
      <c r="K22" s="45"/>
      <c r="L22" s="36"/>
      <c r="M22" s="182" t="s">
        <v>56</v>
      </c>
      <c r="N22" s="183"/>
      <c r="O22" s="183"/>
      <c r="P22" s="183"/>
      <c r="Q22" s="183"/>
      <c r="R22" s="184"/>
      <c r="T22" s="121">
        <f t="shared" ref="T22" si="9">+E22</f>
        <v>0</v>
      </c>
      <c r="U22" s="120">
        <f t="shared" ref="U22" si="10">+F22</f>
        <v>0</v>
      </c>
      <c r="V22" s="118">
        <f t="shared" ref="V22" si="11">IF(AND(E22 &lt; 0.229861,OR(F22 = 0,F22 &gt; 0.047862) ), 6, 0)</f>
        <v>6</v>
      </c>
      <c r="W22" s="118">
        <f t="shared" ref="W22" si="12">IF(AND(E22 &lt; 0.479861,OR(F22 = 0,F22 &gt; 0.540973)), 11, 0 )</f>
        <v>11</v>
      </c>
      <c r="X22" s="118">
        <f t="shared" ref="X22" si="13">IF(AND(E22 &lt; 0.729861,OR(F22 = 0,F22 &gt; 0.832639)), 15, 0 )</f>
        <v>15</v>
      </c>
    </row>
    <row r="23" spans="1:83" s="12" customFormat="1" ht="15.95" customHeight="1" x14ac:dyDescent="0.2">
      <c r="A23" s="44"/>
      <c r="B23" s="188"/>
      <c r="C23" s="188"/>
      <c r="D23" s="188"/>
      <c r="E23" s="122"/>
      <c r="F23" s="122"/>
      <c r="G23" s="72"/>
      <c r="H23" s="45"/>
      <c r="I23" s="45" t="str">
        <f t="shared" si="8"/>
        <v xml:space="preserve"> </v>
      </c>
      <c r="J23" s="45"/>
      <c r="K23" s="45"/>
      <c r="L23" s="36"/>
      <c r="M23" s="185" t="s">
        <v>101</v>
      </c>
      <c r="N23" s="186"/>
      <c r="O23" s="186"/>
      <c r="P23" s="186"/>
      <c r="Q23" s="186"/>
      <c r="R23" s="187"/>
      <c r="T23" s="121">
        <f t="shared" si="2"/>
        <v>0</v>
      </c>
      <c r="U23" s="120">
        <f t="shared" si="1"/>
        <v>0</v>
      </c>
      <c r="V23" s="118">
        <f t="shared" si="5"/>
        <v>6</v>
      </c>
      <c r="W23" s="118">
        <f t="shared" si="6"/>
        <v>11</v>
      </c>
      <c r="X23" s="118">
        <f t="shared" si="7"/>
        <v>15</v>
      </c>
    </row>
    <row r="24" spans="1:83" s="40" customFormat="1" ht="15" customHeight="1" x14ac:dyDescent="0.2">
      <c r="A24" s="44"/>
      <c r="B24" s="188"/>
      <c r="C24" s="188"/>
      <c r="D24" s="188"/>
      <c r="E24" s="122"/>
      <c r="F24" s="122"/>
      <c r="G24" s="72"/>
      <c r="H24" s="45"/>
      <c r="I24" s="45" t="str">
        <f t="shared" si="8"/>
        <v xml:space="preserve"> </v>
      </c>
      <c r="J24" s="45"/>
      <c r="K24" s="45"/>
      <c r="L24" s="37"/>
      <c r="M24" s="236" t="s">
        <v>102</v>
      </c>
      <c r="N24" s="237"/>
      <c r="O24" s="237"/>
      <c r="P24" s="237"/>
      <c r="Q24" s="237"/>
      <c r="R24" s="238"/>
      <c r="T24" s="121">
        <f t="shared" si="2"/>
        <v>0</v>
      </c>
      <c r="U24" s="120">
        <f t="shared" si="1"/>
        <v>0</v>
      </c>
      <c r="V24" s="118">
        <f t="shared" si="5"/>
        <v>6</v>
      </c>
      <c r="W24" s="118">
        <f t="shared" si="6"/>
        <v>11</v>
      </c>
      <c r="X24" s="118">
        <f t="shared" si="7"/>
        <v>15</v>
      </c>
    </row>
    <row r="25" spans="1:83" s="17" customFormat="1" ht="18" customHeight="1" thickBot="1" x14ac:dyDescent="0.25">
      <c r="A25" s="44"/>
      <c r="B25" s="188"/>
      <c r="C25" s="188"/>
      <c r="D25" s="188"/>
      <c r="E25" s="122"/>
      <c r="F25" s="122"/>
      <c r="G25" s="77"/>
      <c r="H25" s="46"/>
      <c r="I25" s="45" t="str">
        <f t="shared" si="8"/>
        <v xml:space="preserve"> </v>
      </c>
      <c r="J25" s="45"/>
      <c r="K25" s="45"/>
      <c r="L25" s="38"/>
      <c r="M25" s="239"/>
      <c r="N25" s="240"/>
      <c r="O25" s="240"/>
      <c r="P25" s="240"/>
      <c r="Q25" s="240"/>
      <c r="R25" s="241"/>
      <c r="S25" s="12"/>
      <c r="T25" s="144">
        <f t="shared" si="2"/>
        <v>0</v>
      </c>
      <c r="U25" s="145">
        <f t="shared" si="1"/>
        <v>0</v>
      </c>
      <c r="V25" s="118">
        <f t="shared" si="5"/>
        <v>6</v>
      </c>
      <c r="W25" s="118">
        <f t="shared" si="6"/>
        <v>11</v>
      </c>
      <c r="X25" s="118">
        <f t="shared" si="7"/>
        <v>15</v>
      </c>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row>
    <row r="26" spans="1:83" s="12" customFormat="1" ht="14.25" hidden="1" customHeight="1" x14ac:dyDescent="0.2">
      <c r="A26" s="125"/>
      <c r="B26" s="193"/>
      <c r="C26" s="193"/>
      <c r="D26" s="193"/>
      <c r="E26" s="127"/>
      <c r="F26" s="127"/>
      <c r="G26" s="76"/>
      <c r="H26" s="81"/>
      <c r="I26" s="65" t="str">
        <f t="shared" si="8"/>
        <v xml:space="preserve"> </v>
      </c>
      <c r="J26" s="65"/>
      <c r="K26" s="65"/>
      <c r="L26" s="38"/>
      <c r="M26" s="239"/>
      <c r="N26" s="240"/>
      <c r="O26" s="240"/>
      <c r="P26" s="240"/>
      <c r="Q26" s="240"/>
      <c r="R26" s="241"/>
      <c r="T26" s="121">
        <f t="shared" si="2"/>
        <v>0</v>
      </c>
      <c r="U26" s="120">
        <f t="shared" si="1"/>
        <v>0</v>
      </c>
      <c r="V26" s="118">
        <f t="shared" si="5"/>
        <v>6</v>
      </c>
      <c r="W26" s="118">
        <f t="shared" si="6"/>
        <v>11</v>
      </c>
      <c r="X26" s="118">
        <f t="shared" si="7"/>
        <v>15</v>
      </c>
    </row>
    <row r="27" spans="1:83" s="12" customFormat="1" ht="14.25" hidden="1" customHeight="1" x14ac:dyDescent="0.2">
      <c r="A27" s="44"/>
      <c r="B27" s="188"/>
      <c r="C27" s="188"/>
      <c r="D27" s="188"/>
      <c r="E27" s="122"/>
      <c r="F27" s="122"/>
      <c r="G27" s="77"/>
      <c r="H27" s="82"/>
      <c r="I27" s="45" t="str">
        <f t="shared" si="8"/>
        <v xml:space="preserve"> </v>
      </c>
      <c r="J27" s="45"/>
      <c r="K27" s="45"/>
      <c r="L27" s="38"/>
      <c r="M27" s="239"/>
      <c r="N27" s="240"/>
      <c r="O27" s="240"/>
      <c r="P27" s="240"/>
      <c r="Q27" s="240"/>
      <c r="R27" s="241"/>
      <c r="T27" s="121">
        <f t="shared" si="2"/>
        <v>0</v>
      </c>
      <c r="U27" s="120">
        <f t="shared" si="1"/>
        <v>0</v>
      </c>
      <c r="V27" s="118">
        <f t="shared" si="5"/>
        <v>6</v>
      </c>
      <c r="W27" s="118">
        <f t="shared" si="6"/>
        <v>11</v>
      </c>
      <c r="X27" s="118">
        <f t="shared" si="7"/>
        <v>15</v>
      </c>
    </row>
    <row r="28" spans="1:83" s="13" customFormat="1" ht="14.25" hidden="1" customHeight="1" x14ac:dyDescent="0.2">
      <c r="A28" s="44"/>
      <c r="B28" s="188"/>
      <c r="C28" s="188"/>
      <c r="D28" s="188"/>
      <c r="E28" s="122"/>
      <c r="F28" s="122"/>
      <c r="G28" s="78"/>
      <c r="H28" s="83"/>
      <c r="I28" s="45" t="str">
        <f t="shared" si="8"/>
        <v xml:space="preserve"> </v>
      </c>
      <c r="J28" s="45"/>
      <c r="K28" s="45"/>
      <c r="L28" s="12"/>
      <c r="M28" s="239"/>
      <c r="N28" s="240"/>
      <c r="O28" s="240"/>
      <c r="P28" s="240"/>
      <c r="Q28" s="240"/>
      <c r="R28" s="241"/>
      <c r="T28" s="121">
        <f t="shared" si="2"/>
        <v>0</v>
      </c>
      <c r="U28" s="120">
        <f t="shared" si="1"/>
        <v>0</v>
      </c>
      <c r="V28" s="118">
        <f t="shared" si="5"/>
        <v>6</v>
      </c>
      <c r="W28" s="118">
        <f t="shared" si="6"/>
        <v>11</v>
      </c>
      <c r="X28" s="118">
        <f t="shared" si="7"/>
        <v>15</v>
      </c>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row>
    <row r="29" spans="1:83" s="13" customFormat="1" ht="14.25" hidden="1" customHeight="1" x14ac:dyDescent="0.2">
      <c r="A29" s="44"/>
      <c r="B29" s="188"/>
      <c r="C29" s="188"/>
      <c r="D29" s="188"/>
      <c r="E29" s="122"/>
      <c r="F29" s="122"/>
      <c r="G29" s="78"/>
      <c r="H29" s="83"/>
      <c r="I29" s="45" t="str">
        <f t="shared" si="8"/>
        <v xml:space="preserve"> </v>
      </c>
      <c r="J29" s="45"/>
      <c r="K29" s="45"/>
      <c r="L29" s="12"/>
      <c r="M29" s="239"/>
      <c r="N29" s="240"/>
      <c r="O29" s="240"/>
      <c r="P29" s="240"/>
      <c r="Q29" s="240"/>
      <c r="R29" s="241"/>
      <c r="T29" s="121">
        <f t="shared" si="2"/>
        <v>0</v>
      </c>
      <c r="U29" s="120">
        <f t="shared" si="1"/>
        <v>0</v>
      </c>
      <c r="V29" s="118">
        <f t="shared" si="5"/>
        <v>6</v>
      </c>
      <c r="W29" s="118">
        <f t="shared" si="6"/>
        <v>11</v>
      </c>
      <c r="X29" s="118">
        <f t="shared" si="7"/>
        <v>15</v>
      </c>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row>
    <row r="30" spans="1:83" s="17" customFormat="1" ht="15" hidden="1" customHeight="1" thickBot="1" x14ac:dyDescent="0.25">
      <c r="A30" s="123"/>
      <c r="B30" s="192"/>
      <c r="C30" s="192"/>
      <c r="D30" s="192"/>
      <c r="E30" s="126"/>
      <c r="F30" s="126"/>
      <c r="G30" s="79"/>
      <c r="H30" s="84"/>
      <c r="I30" s="66" t="str">
        <f t="shared" si="8"/>
        <v xml:space="preserve"> </v>
      </c>
      <c r="J30" s="66"/>
      <c r="K30" s="66"/>
      <c r="L30" s="12"/>
      <c r="M30" s="239"/>
      <c r="N30" s="240"/>
      <c r="O30" s="240"/>
      <c r="P30" s="240"/>
      <c r="Q30" s="240"/>
      <c r="R30" s="241"/>
      <c r="T30" s="121">
        <f t="shared" si="2"/>
        <v>0</v>
      </c>
      <c r="U30" s="120">
        <f t="shared" si="1"/>
        <v>0</v>
      </c>
      <c r="V30" s="118">
        <f t="shared" si="5"/>
        <v>6</v>
      </c>
      <c r="W30" s="118">
        <f t="shared" si="6"/>
        <v>11</v>
      </c>
      <c r="X30" s="118">
        <f t="shared" si="7"/>
        <v>15</v>
      </c>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row>
    <row r="31" spans="1:83" s="13" customFormat="1" ht="14.25" hidden="1" customHeight="1" x14ac:dyDescent="0.2">
      <c r="A31" s="124"/>
      <c r="B31" s="193"/>
      <c r="C31" s="193"/>
      <c r="D31" s="193"/>
      <c r="E31" s="127"/>
      <c r="F31" s="127"/>
      <c r="G31" s="80"/>
      <c r="H31" s="85"/>
      <c r="I31" s="65" t="str">
        <f t="shared" si="8"/>
        <v xml:space="preserve"> </v>
      </c>
      <c r="J31" s="65"/>
      <c r="K31" s="65"/>
      <c r="L31" s="12"/>
      <c r="M31" s="239"/>
      <c r="N31" s="240"/>
      <c r="O31" s="240"/>
      <c r="P31" s="240"/>
      <c r="Q31" s="240"/>
      <c r="R31" s="241"/>
      <c r="T31" s="121">
        <f t="shared" si="2"/>
        <v>0</v>
      </c>
      <c r="U31" s="120">
        <f t="shared" si="1"/>
        <v>0</v>
      </c>
      <c r="V31" s="118">
        <f t="shared" si="5"/>
        <v>6</v>
      </c>
      <c r="W31" s="118">
        <f t="shared" si="6"/>
        <v>11</v>
      </c>
      <c r="X31" s="118">
        <f t="shared" si="7"/>
        <v>15</v>
      </c>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row>
    <row r="32" spans="1:83" s="13" customFormat="1" ht="14.25" hidden="1" customHeight="1" x14ac:dyDescent="0.2">
      <c r="A32" s="44"/>
      <c r="B32" s="188"/>
      <c r="C32" s="188"/>
      <c r="D32" s="188"/>
      <c r="E32" s="122"/>
      <c r="F32" s="122"/>
      <c r="G32" s="78"/>
      <c r="H32" s="83"/>
      <c r="I32" s="45" t="str">
        <f t="shared" si="8"/>
        <v xml:space="preserve"> </v>
      </c>
      <c r="J32" s="45"/>
      <c r="K32" s="45"/>
      <c r="L32" s="12"/>
      <c r="M32" s="239"/>
      <c r="N32" s="240"/>
      <c r="O32" s="240"/>
      <c r="P32" s="240"/>
      <c r="Q32" s="240"/>
      <c r="R32" s="241"/>
      <c r="T32" s="121">
        <f t="shared" si="2"/>
        <v>0</v>
      </c>
      <c r="U32" s="120">
        <f t="shared" si="1"/>
        <v>0</v>
      </c>
      <c r="V32" s="118">
        <f t="shared" si="5"/>
        <v>6</v>
      </c>
      <c r="W32" s="118">
        <f t="shared" si="6"/>
        <v>11</v>
      </c>
      <c r="X32" s="118">
        <f t="shared" si="7"/>
        <v>15</v>
      </c>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row>
    <row r="33" spans="1:83" s="13" customFormat="1" ht="14.25" hidden="1" customHeight="1" x14ac:dyDescent="0.2">
      <c r="A33" s="44"/>
      <c r="B33" s="188"/>
      <c r="C33" s="188"/>
      <c r="D33" s="188"/>
      <c r="E33" s="122"/>
      <c r="F33" s="122"/>
      <c r="G33" s="78"/>
      <c r="H33" s="83"/>
      <c r="I33" s="45" t="str">
        <f t="shared" si="8"/>
        <v xml:space="preserve"> </v>
      </c>
      <c r="J33" s="45"/>
      <c r="K33" s="45"/>
      <c r="L33" s="12"/>
      <c r="M33" s="239"/>
      <c r="N33" s="240"/>
      <c r="O33" s="240"/>
      <c r="P33" s="240"/>
      <c r="Q33" s="240"/>
      <c r="R33" s="241"/>
      <c r="T33" s="121">
        <f t="shared" si="2"/>
        <v>0</v>
      </c>
      <c r="U33" s="120">
        <f t="shared" si="1"/>
        <v>0</v>
      </c>
      <c r="V33" s="118">
        <f t="shared" si="5"/>
        <v>6</v>
      </c>
      <c r="W33" s="118">
        <f t="shared" si="6"/>
        <v>11</v>
      </c>
      <c r="X33" s="118">
        <f t="shared" si="7"/>
        <v>15</v>
      </c>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row>
    <row r="34" spans="1:83" s="13" customFormat="1" ht="14.25" hidden="1" customHeight="1" x14ac:dyDescent="0.2">
      <c r="A34" s="44"/>
      <c r="B34" s="188"/>
      <c r="C34" s="188"/>
      <c r="D34" s="188"/>
      <c r="E34" s="122"/>
      <c r="F34" s="122"/>
      <c r="G34" s="78"/>
      <c r="H34" s="83"/>
      <c r="I34" s="45" t="str">
        <f t="shared" si="8"/>
        <v xml:space="preserve"> </v>
      </c>
      <c r="J34" s="45"/>
      <c r="K34" s="45"/>
      <c r="L34" s="12"/>
      <c r="M34" s="239"/>
      <c r="N34" s="240"/>
      <c r="O34" s="240"/>
      <c r="P34" s="240"/>
      <c r="Q34" s="240"/>
      <c r="R34" s="241"/>
      <c r="T34" s="121">
        <f t="shared" si="2"/>
        <v>0</v>
      </c>
      <c r="U34" s="120">
        <f t="shared" si="1"/>
        <v>0</v>
      </c>
      <c r="V34" s="118">
        <f t="shared" si="5"/>
        <v>6</v>
      </c>
      <c r="W34" s="118">
        <f t="shared" si="6"/>
        <v>11</v>
      </c>
      <c r="X34" s="118">
        <f t="shared" si="7"/>
        <v>15</v>
      </c>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row>
    <row r="35" spans="1:83" s="17" customFormat="1" ht="15" thickBot="1" x14ac:dyDescent="0.25">
      <c r="A35" s="123"/>
      <c r="B35" s="192"/>
      <c r="C35" s="192"/>
      <c r="D35" s="192"/>
      <c r="E35" s="126"/>
      <c r="F35" s="126"/>
      <c r="G35" s="79"/>
      <c r="H35" s="84"/>
      <c r="I35" s="84" t="str">
        <f t="shared" si="8"/>
        <v xml:space="preserve"> </v>
      </c>
      <c r="J35" s="84"/>
      <c r="K35" s="84"/>
      <c r="L35" s="12"/>
      <c r="M35" s="242"/>
      <c r="N35" s="243"/>
      <c r="O35" s="243"/>
      <c r="P35" s="243"/>
      <c r="Q35" s="243"/>
      <c r="R35" s="244"/>
      <c r="S35" s="12"/>
      <c r="T35" s="144">
        <f t="shared" si="2"/>
        <v>0</v>
      </c>
      <c r="U35" s="145">
        <f t="shared" si="1"/>
        <v>0</v>
      </c>
      <c r="V35" s="118">
        <f t="shared" si="5"/>
        <v>6</v>
      </c>
      <c r="W35" s="118">
        <f t="shared" si="6"/>
        <v>11</v>
      </c>
      <c r="X35" s="118">
        <f t="shared" si="7"/>
        <v>15</v>
      </c>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row>
    <row r="36" spans="1:83" s="12" customFormat="1" ht="14.25" x14ac:dyDescent="0.2">
      <c r="B36" s="39"/>
      <c r="C36" s="39"/>
      <c r="D36" s="39"/>
      <c r="E36" s="25"/>
      <c r="G36" s="40" t="s">
        <v>45</v>
      </c>
      <c r="H36" s="69">
        <f>SUM(H15:H35)</f>
        <v>0</v>
      </c>
      <c r="I36" s="70">
        <f>SUM(I15:I35)</f>
        <v>0</v>
      </c>
      <c r="J36" s="70">
        <f>SUM(J15:J35)</f>
        <v>0</v>
      </c>
      <c r="K36" s="71">
        <f>SUM(K15:K35)</f>
        <v>0</v>
      </c>
      <c r="T36" s="121">
        <f t="shared" si="2"/>
        <v>0</v>
      </c>
      <c r="U36" s="120">
        <f t="shared" si="1"/>
        <v>0</v>
      </c>
      <c r="V36" s="118">
        <f t="shared" si="5"/>
        <v>6</v>
      </c>
      <c r="W36" s="118">
        <f t="shared" si="6"/>
        <v>11</v>
      </c>
      <c r="X36" s="118">
        <f t="shared" si="7"/>
        <v>15</v>
      </c>
    </row>
    <row r="37" spans="1:83" s="13" customFormat="1" ht="14.25" x14ac:dyDescent="0.2">
      <c r="A37" s="13" t="s">
        <v>7</v>
      </c>
      <c r="E37" s="42"/>
      <c r="J37" s="61" t="s">
        <v>43</v>
      </c>
      <c r="K37" s="62">
        <f>K36+J36+I36+H36</f>
        <v>0</v>
      </c>
      <c r="L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row>
    <row r="38" spans="1:83" s="13" customFormat="1" ht="14.25" x14ac:dyDescent="0.2">
      <c r="A38" s="189"/>
      <c r="B38" s="189"/>
      <c r="C38" s="189"/>
      <c r="D38" s="189"/>
      <c r="E38" s="189"/>
      <c r="F38" s="189"/>
      <c r="G38" s="189"/>
      <c r="J38" s="61" t="s">
        <v>21</v>
      </c>
      <c r="K38" s="62">
        <v>0</v>
      </c>
      <c r="L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row>
    <row r="39" spans="1:83" s="13" customFormat="1" ht="14.25" x14ac:dyDescent="0.2">
      <c r="A39" s="194"/>
      <c r="B39" s="194"/>
      <c r="C39" s="194"/>
      <c r="D39" s="194"/>
      <c r="E39" s="194"/>
      <c r="F39" s="194"/>
      <c r="G39" s="194"/>
      <c r="J39" s="61" t="s">
        <v>22</v>
      </c>
      <c r="K39" s="62">
        <f>K37-K38</f>
        <v>0</v>
      </c>
      <c r="L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row>
    <row r="40" spans="1:83" s="13" customFormat="1" ht="14.25" x14ac:dyDescent="0.2">
      <c r="A40" s="194"/>
      <c r="B40" s="194"/>
      <c r="C40" s="194"/>
      <c r="D40" s="194"/>
      <c r="E40" s="194"/>
      <c r="F40" s="194"/>
      <c r="G40" s="194"/>
      <c r="K40" s="43"/>
      <c r="L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row>
    <row r="41" spans="1:83" ht="14.25" customHeight="1" x14ac:dyDescent="0.2">
      <c r="A41" s="231" t="s">
        <v>105</v>
      </c>
      <c r="B41" s="231"/>
      <c r="C41" s="231"/>
      <c r="D41" s="231"/>
      <c r="E41" s="231"/>
      <c r="F41" s="231"/>
      <c r="G41" s="231"/>
      <c r="H41" s="231"/>
      <c r="I41" s="231"/>
      <c r="J41" s="231"/>
      <c r="K41" s="231"/>
      <c r="L41" s="7"/>
      <c r="M41" s="6"/>
      <c r="N41" s="6"/>
      <c r="O41" s="6"/>
      <c r="P41" s="6"/>
    </row>
    <row r="42" spans="1:83" ht="14.25" customHeight="1" x14ac:dyDescent="0.2">
      <c r="A42" s="230" t="s">
        <v>5</v>
      </c>
      <c r="B42" s="230"/>
      <c r="C42" s="230"/>
      <c r="D42" s="230"/>
      <c r="E42" s="230"/>
      <c r="F42" s="230"/>
      <c r="G42" s="230"/>
      <c r="H42" s="230"/>
      <c r="I42" s="230"/>
      <c r="J42" s="230"/>
      <c r="K42" s="230"/>
      <c r="L42" s="7"/>
      <c r="M42" s="6"/>
      <c r="N42" s="6"/>
      <c r="O42" s="6"/>
      <c r="P42" s="6"/>
    </row>
    <row r="43" spans="1:83" s="8" customFormat="1" ht="14.25" customHeight="1" x14ac:dyDescent="0.15">
      <c r="A43" s="230" t="s">
        <v>24</v>
      </c>
      <c r="B43" s="230"/>
      <c r="C43" s="230"/>
      <c r="D43" s="230"/>
      <c r="E43" s="230"/>
      <c r="F43" s="230"/>
      <c r="G43" s="230"/>
      <c r="H43" s="230"/>
      <c r="I43" s="230"/>
      <c r="J43" s="230"/>
      <c r="K43" s="230"/>
      <c r="L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row>
    <row r="44" spans="1:83" s="3" customFormat="1" ht="31.5" customHeight="1" x14ac:dyDescent="0.2">
      <c r="A44" s="111"/>
      <c r="B44" s="111"/>
      <c r="C44" s="111"/>
      <c r="D44" s="111"/>
      <c r="E44" s="111"/>
      <c r="F44" s="11"/>
      <c r="G44" s="111"/>
      <c r="H44" s="116"/>
      <c r="I44" s="116"/>
      <c r="J44" s="115"/>
      <c r="K44" s="112"/>
    </row>
    <row r="45" spans="1:83" s="3" customFormat="1" ht="12.75" customHeight="1" x14ac:dyDescent="0.2">
      <c r="A45" s="113" t="s">
        <v>15</v>
      </c>
      <c r="B45" s="113"/>
      <c r="C45" s="113"/>
      <c r="D45" s="113"/>
      <c r="E45" s="101" t="s">
        <v>1</v>
      </c>
      <c r="G45" s="113" t="s">
        <v>58</v>
      </c>
      <c r="I45" s="114"/>
      <c r="J45" s="114"/>
      <c r="K45" s="101" t="s">
        <v>1</v>
      </c>
    </row>
    <row r="46" spans="1:83" s="3" customFormat="1" ht="12.75" customHeight="1" thickBot="1" x14ac:dyDescent="0.25">
      <c r="A46" s="64"/>
      <c r="B46" s="64"/>
      <c r="C46" s="64"/>
      <c r="D46" s="64"/>
      <c r="E46" s="64"/>
      <c r="F46" s="64"/>
      <c r="G46" s="64"/>
      <c r="H46" s="157"/>
      <c r="I46" s="24"/>
      <c r="J46" s="23"/>
      <c r="K46" s="23"/>
    </row>
    <row r="47" spans="1:83" s="9" customFormat="1" ht="12" x14ac:dyDescent="0.2">
      <c r="A47" s="190" t="s">
        <v>20</v>
      </c>
      <c r="B47" s="191"/>
      <c r="C47" s="14"/>
      <c r="D47" s="15"/>
      <c r="E47" s="16"/>
      <c r="F47" s="14"/>
      <c r="G47" s="14"/>
      <c r="H47" s="14"/>
      <c r="I47" s="14"/>
      <c r="J47" s="93"/>
      <c r="K47" s="94"/>
    </row>
    <row r="48" spans="1:83" s="86" customFormat="1" ht="24.75" customHeight="1" x14ac:dyDescent="0.2">
      <c r="A48" s="95"/>
      <c r="B48" s="138" t="s">
        <v>19</v>
      </c>
      <c r="C48" s="228"/>
      <c r="D48" s="229"/>
      <c r="E48" s="138" t="s">
        <v>82</v>
      </c>
      <c r="F48" s="226">
        <f>A11</f>
        <v>0</v>
      </c>
      <c r="G48" s="227"/>
      <c r="H48" s="90"/>
      <c r="I48" s="138" t="s">
        <v>46</v>
      </c>
      <c r="J48" s="224"/>
      <c r="K48" s="225"/>
    </row>
    <row r="49" spans="1:83" s="86" customFormat="1" ht="8.25" customHeight="1" x14ac:dyDescent="0.2">
      <c r="A49" s="95"/>
      <c r="B49" s="87"/>
      <c r="C49" s="88"/>
      <c r="D49" s="88"/>
      <c r="E49" s="88"/>
      <c r="F49" s="89"/>
      <c r="G49" s="89"/>
      <c r="H49" s="90"/>
      <c r="I49" s="88"/>
      <c r="J49" s="88"/>
      <c r="K49" s="96"/>
    </row>
    <row r="50" spans="1:83" s="12" customFormat="1" ht="14.25" x14ac:dyDescent="0.2">
      <c r="A50" s="177" t="s">
        <v>47</v>
      </c>
      <c r="B50" s="178"/>
      <c r="C50" s="178"/>
      <c r="D50" s="178"/>
      <c r="E50" s="97" t="s">
        <v>26</v>
      </c>
      <c r="F50" s="97" t="s">
        <v>16</v>
      </c>
      <c r="G50" s="97" t="s">
        <v>17</v>
      </c>
      <c r="H50" s="97" t="s">
        <v>12</v>
      </c>
      <c r="I50" s="33" t="s">
        <v>44</v>
      </c>
      <c r="J50" s="33" t="s">
        <v>27</v>
      </c>
      <c r="K50" s="98" t="s">
        <v>18</v>
      </c>
    </row>
    <row r="51" spans="1:83" s="12" customFormat="1" ht="17.25" customHeight="1" x14ac:dyDescent="0.2">
      <c r="A51" s="143"/>
      <c r="B51" s="5"/>
      <c r="D51" s="142" t="s">
        <v>48</v>
      </c>
      <c r="E51" s="133"/>
      <c r="F51" s="133"/>
      <c r="G51" s="133"/>
      <c r="H51" s="133"/>
      <c r="I51" s="134"/>
      <c r="J51" s="134"/>
      <c r="K51" s="135"/>
    </row>
    <row r="52" spans="1:83" s="13" customFormat="1" ht="20.25" customHeight="1" x14ac:dyDescent="0.2">
      <c r="A52" s="154" t="s">
        <v>6</v>
      </c>
      <c r="B52" s="12"/>
      <c r="D52" s="139">
        <v>75500</v>
      </c>
      <c r="E52" s="133"/>
      <c r="F52" s="133"/>
      <c r="G52" s="133"/>
      <c r="H52" s="141">
        <v>733020</v>
      </c>
      <c r="I52" s="134"/>
      <c r="J52" s="134"/>
      <c r="K52" s="135"/>
      <c r="L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row>
    <row r="53" spans="1:83" s="13" customFormat="1" ht="20.25" customHeight="1" x14ac:dyDescent="0.2">
      <c r="A53" s="154" t="s">
        <v>10</v>
      </c>
      <c r="B53" s="12"/>
      <c r="D53" s="139">
        <v>75500</v>
      </c>
      <c r="E53" s="133"/>
      <c r="F53" s="133"/>
      <c r="G53" s="133"/>
      <c r="H53" s="141">
        <v>733030</v>
      </c>
      <c r="I53" s="134"/>
      <c r="J53" s="134"/>
      <c r="K53" s="135"/>
      <c r="L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row>
    <row r="54" spans="1:83" s="13" customFormat="1" ht="20.25" customHeight="1" x14ac:dyDescent="0.2">
      <c r="A54" s="154" t="s">
        <v>4</v>
      </c>
      <c r="B54" s="12"/>
      <c r="D54" s="139">
        <v>48500</v>
      </c>
      <c r="E54" s="133"/>
      <c r="F54" s="133"/>
      <c r="G54" s="133"/>
      <c r="H54" s="141">
        <v>733100</v>
      </c>
      <c r="I54" s="134"/>
      <c r="J54" s="134"/>
      <c r="K54" s="135"/>
      <c r="L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row>
    <row r="55" spans="1:83" s="13" customFormat="1" ht="20.25" customHeight="1" x14ac:dyDescent="0.2">
      <c r="A55" s="154" t="s">
        <v>80</v>
      </c>
      <c r="B55" s="12"/>
      <c r="D55" s="139">
        <v>75500</v>
      </c>
      <c r="E55" s="133"/>
      <c r="F55" s="133"/>
      <c r="G55" s="133"/>
      <c r="H55" s="141" t="s">
        <v>79</v>
      </c>
      <c r="I55" s="134"/>
      <c r="J55" s="134"/>
      <c r="K55" s="135"/>
      <c r="L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row>
    <row r="56" spans="1:83" s="13" customFormat="1" ht="20.25" customHeight="1" x14ac:dyDescent="0.2">
      <c r="A56" s="154" t="s">
        <v>81</v>
      </c>
      <c r="B56" s="12"/>
      <c r="D56" s="139">
        <v>75500</v>
      </c>
      <c r="E56" s="133"/>
      <c r="F56" s="133"/>
      <c r="G56" s="133"/>
      <c r="H56" s="141">
        <v>733140</v>
      </c>
      <c r="I56" s="134"/>
      <c r="J56" s="134"/>
      <c r="K56" s="135"/>
      <c r="L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row>
    <row r="57" spans="1:83" s="13" customFormat="1" ht="20.25" customHeight="1" x14ac:dyDescent="0.2">
      <c r="A57" s="154" t="s">
        <v>9</v>
      </c>
      <c r="B57" s="12"/>
      <c r="D57" s="139">
        <v>75500</v>
      </c>
      <c r="E57" s="133"/>
      <c r="F57" s="133"/>
      <c r="G57" s="133"/>
      <c r="H57" s="141">
        <v>733080</v>
      </c>
      <c r="I57" s="134"/>
      <c r="J57" s="134"/>
      <c r="K57" s="135"/>
      <c r="L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row>
    <row r="58" spans="1:83" s="13" customFormat="1" ht="20.25" customHeight="1" x14ac:dyDescent="0.2">
      <c r="A58" s="167" t="s">
        <v>96</v>
      </c>
      <c r="B58" s="12"/>
      <c r="D58" s="139">
        <v>75500</v>
      </c>
      <c r="E58" s="133"/>
      <c r="F58" s="133"/>
      <c r="G58" s="133"/>
      <c r="H58" s="141">
        <v>733120</v>
      </c>
      <c r="I58" s="134"/>
      <c r="J58" s="134"/>
      <c r="K58" s="135"/>
      <c r="L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row>
    <row r="59" spans="1:83" s="13" customFormat="1" ht="20.25" customHeight="1" x14ac:dyDescent="0.2">
      <c r="A59" s="167" t="s">
        <v>103</v>
      </c>
      <c r="B59" s="12"/>
      <c r="D59" s="139">
        <v>39500</v>
      </c>
      <c r="E59" s="133"/>
      <c r="F59" s="133"/>
      <c r="G59" s="133"/>
      <c r="H59" s="141">
        <v>744530</v>
      </c>
      <c r="I59" s="134"/>
      <c r="J59" s="134"/>
      <c r="K59" s="135"/>
      <c r="L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row>
    <row r="60" spans="1:83" s="13" customFormat="1" ht="20.25" customHeight="1" x14ac:dyDescent="0.2">
      <c r="A60" s="154" t="s">
        <v>8</v>
      </c>
      <c r="B60" s="12"/>
      <c r="D60" s="139">
        <v>75500</v>
      </c>
      <c r="E60" s="133"/>
      <c r="F60" s="133"/>
      <c r="G60" s="133"/>
      <c r="H60" s="141">
        <v>733060</v>
      </c>
      <c r="I60" s="134"/>
      <c r="J60" s="134"/>
      <c r="K60" s="135"/>
      <c r="L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row>
    <row r="61" spans="1:83" s="13" customFormat="1" ht="20.25" customHeight="1" x14ac:dyDescent="0.2">
      <c r="A61" s="154" t="s">
        <v>50</v>
      </c>
      <c r="B61" s="12"/>
      <c r="D61" s="139">
        <v>70000</v>
      </c>
      <c r="E61" s="133"/>
      <c r="F61" s="133"/>
      <c r="G61" s="133"/>
      <c r="H61" s="141">
        <v>744160</v>
      </c>
      <c r="I61" s="134"/>
      <c r="J61" s="134"/>
      <c r="K61" s="135"/>
      <c r="L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row>
    <row r="62" spans="1:83" s="13" customFormat="1" ht="27.75" customHeight="1" thickBot="1" x14ac:dyDescent="0.25">
      <c r="A62" s="152" t="s">
        <v>106</v>
      </c>
      <c r="B62" s="17"/>
      <c r="C62" s="17"/>
      <c r="D62" s="99"/>
      <c r="E62" s="100"/>
      <c r="F62" s="99"/>
      <c r="G62" s="99"/>
      <c r="H62" s="99"/>
      <c r="I62" s="17"/>
      <c r="J62" s="137" t="s">
        <v>78</v>
      </c>
      <c r="K62" s="136">
        <f>SUM(K51:K61)</f>
        <v>0</v>
      </c>
      <c r="L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row>
    <row r="63" spans="1:83" s="13" customFormat="1" ht="14.25" x14ac:dyDescent="0.2">
      <c r="A63" s="155"/>
      <c r="B63" s="155"/>
      <c r="C63" s="91"/>
      <c r="D63" s="59"/>
      <c r="E63" s="59"/>
      <c r="K63" s="43"/>
      <c r="L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row>
    <row r="64" spans="1:83" s="13" customFormat="1" ht="14.25" x14ac:dyDescent="0.2">
      <c r="A64" s="155"/>
      <c r="B64" s="155"/>
      <c r="C64" s="91"/>
      <c r="D64" s="59"/>
      <c r="E64" s="59"/>
      <c r="K64" s="43"/>
      <c r="L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row>
    <row r="65" spans="1:83" s="171" customFormat="1" ht="15" x14ac:dyDescent="0.2">
      <c r="A65" s="168" t="s">
        <v>104</v>
      </c>
      <c r="B65" s="168"/>
      <c r="C65" s="169"/>
      <c r="D65" s="170"/>
      <c r="E65" s="170"/>
      <c r="K65" s="172"/>
      <c r="L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8"/>
      <c r="BR65" s="168"/>
      <c r="BS65" s="168"/>
      <c r="BT65" s="168"/>
      <c r="BU65" s="168"/>
      <c r="BV65" s="168"/>
      <c r="BW65" s="168"/>
      <c r="BX65" s="168"/>
      <c r="BY65" s="168"/>
      <c r="BZ65" s="168"/>
      <c r="CA65" s="168"/>
      <c r="CB65" s="168"/>
      <c r="CC65" s="168"/>
      <c r="CD65" s="168"/>
      <c r="CE65" s="168"/>
    </row>
    <row r="66" spans="1:83" ht="12" x14ac:dyDescent="0.2">
      <c r="A66" s="155"/>
      <c r="B66" s="155"/>
      <c r="C66" s="91"/>
      <c r="D66" s="59"/>
      <c r="E66" s="59"/>
    </row>
    <row r="67" spans="1:83" ht="12" x14ac:dyDescent="0.2">
      <c r="A67" s="155"/>
      <c r="B67" s="155"/>
      <c r="C67" s="91"/>
      <c r="D67" s="59"/>
      <c r="E67" s="59"/>
    </row>
    <row r="68" spans="1:83" ht="12" x14ac:dyDescent="0.2">
      <c r="A68" s="155"/>
      <c r="B68" s="155"/>
      <c r="C68" s="91"/>
      <c r="D68" s="59"/>
      <c r="E68" s="59"/>
    </row>
    <row r="69" spans="1:83" ht="12" x14ac:dyDescent="0.2">
      <c r="A69" s="155"/>
      <c r="B69" s="155"/>
      <c r="C69" s="91"/>
      <c r="D69" s="59"/>
      <c r="E69" s="59"/>
    </row>
    <row r="70" spans="1:83" x14ac:dyDescent="0.2">
      <c r="A70" s="3"/>
      <c r="B70" s="3"/>
      <c r="C70" s="3"/>
      <c r="D70" s="3"/>
      <c r="E70" s="9"/>
    </row>
    <row r="71" spans="1:83" x14ac:dyDescent="0.2">
      <c r="A71" s="3"/>
      <c r="B71" s="3"/>
      <c r="C71" s="3"/>
      <c r="D71" s="3"/>
      <c r="E71" s="9"/>
    </row>
    <row r="72" spans="1:83" x14ac:dyDescent="0.2">
      <c r="A72" s="3"/>
      <c r="B72" s="3"/>
      <c r="C72" s="3"/>
      <c r="D72" s="3"/>
      <c r="E72" s="9"/>
    </row>
    <row r="73" spans="1:83" x14ac:dyDescent="0.2">
      <c r="A73" s="3"/>
      <c r="B73" s="3"/>
      <c r="C73" s="3"/>
      <c r="D73" s="3"/>
      <c r="E73" s="9"/>
    </row>
    <row r="74" spans="1:83" x14ac:dyDescent="0.2">
      <c r="A74" s="3"/>
      <c r="B74" s="3"/>
      <c r="C74" s="3"/>
      <c r="D74" s="3"/>
      <c r="E74" s="9"/>
    </row>
    <row r="75" spans="1:83" x14ac:dyDescent="0.2">
      <c r="A75" s="3"/>
      <c r="B75" s="3"/>
      <c r="C75" s="3"/>
      <c r="D75" s="3"/>
      <c r="E75" s="9"/>
    </row>
  </sheetData>
  <mergeCells count="59">
    <mergeCell ref="A41:K41"/>
    <mergeCell ref="A42:K42"/>
    <mergeCell ref="A43:K43"/>
    <mergeCell ref="A50:D50"/>
    <mergeCell ref="A47:B47"/>
    <mergeCell ref="C48:D48"/>
    <mergeCell ref="F48:G48"/>
    <mergeCell ref="J48:K48"/>
    <mergeCell ref="A40:G40"/>
    <mergeCell ref="B24:D24"/>
    <mergeCell ref="M24:R35"/>
    <mergeCell ref="B25:D25"/>
    <mergeCell ref="B26:D26"/>
    <mergeCell ref="B27:D27"/>
    <mergeCell ref="B28:D28"/>
    <mergeCell ref="B29:D29"/>
    <mergeCell ref="B30:D30"/>
    <mergeCell ref="B31:D31"/>
    <mergeCell ref="B32:D32"/>
    <mergeCell ref="B33:D33"/>
    <mergeCell ref="B34:D34"/>
    <mergeCell ref="B35:D35"/>
    <mergeCell ref="A38:G38"/>
    <mergeCell ref="A39:G39"/>
    <mergeCell ref="B23:D23"/>
    <mergeCell ref="M23:R23"/>
    <mergeCell ref="B13:D13"/>
    <mergeCell ref="E13:F13"/>
    <mergeCell ref="M13:R13"/>
    <mergeCell ref="B14:D14"/>
    <mergeCell ref="O14:R18"/>
    <mergeCell ref="B15:D15"/>
    <mergeCell ref="B16:D16"/>
    <mergeCell ref="B17:D17"/>
    <mergeCell ref="B18:D18"/>
    <mergeCell ref="B19:D19"/>
    <mergeCell ref="B20:D20"/>
    <mergeCell ref="B21:D21"/>
    <mergeCell ref="B22:D22"/>
    <mergeCell ref="M22:R22"/>
    <mergeCell ref="A10:D10"/>
    <mergeCell ref="E10:G10"/>
    <mergeCell ref="I10:K10"/>
    <mergeCell ref="A11:D11"/>
    <mergeCell ref="E11:G11"/>
    <mergeCell ref="I11:K11"/>
    <mergeCell ref="A6:E6"/>
    <mergeCell ref="G6:K6"/>
    <mergeCell ref="A7:E7"/>
    <mergeCell ref="G7:K7"/>
    <mergeCell ref="A8:E8"/>
    <mergeCell ref="G8:K8"/>
    <mergeCell ref="A5:E5"/>
    <mergeCell ref="G5:K5"/>
    <mergeCell ref="A1:E2"/>
    <mergeCell ref="G1:K1"/>
    <mergeCell ref="G2:K2"/>
    <mergeCell ref="A4:E4"/>
    <mergeCell ref="G4:K4"/>
  </mergeCells>
  <printOptions horizontalCentered="1"/>
  <pageMargins left="0.1" right="0.1" top="0.5" bottom="0.3" header="0" footer="0.25"/>
  <pageSetup scale="85" orientation="portrait" r:id="rId1"/>
  <headerFooter alignWithMargins="0">
    <oddFooter>&amp;R&amp;8
Submitted for Reimbursement: &amp;D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EM74"/>
  <sheetViews>
    <sheetView tabSelected="1" zoomScale="90" zoomScaleNormal="90" workbookViewId="0">
      <selection activeCell="T1" sqref="T1:Y1048576"/>
    </sheetView>
  </sheetViews>
  <sheetFormatPr defaultColWidth="9.140625" defaultRowHeight="11.25" x14ac:dyDescent="0.2"/>
  <cols>
    <col min="1" max="1" width="10.28515625" style="1" customWidth="1"/>
    <col min="2" max="2" width="9.140625" style="1"/>
    <col min="3" max="3" width="11" style="1" customWidth="1"/>
    <col min="4" max="4" width="9.7109375" style="1" customWidth="1"/>
    <col min="5" max="5" width="10.7109375" style="22" customWidth="1"/>
    <col min="6" max="6" width="10.7109375" style="1" customWidth="1"/>
    <col min="7" max="7" width="11.28515625" style="1" customWidth="1"/>
    <col min="8" max="8" width="9.85546875" style="1" customWidth="1"/>
    <col min="9" max="10" width="10.7109375" style="1" customWidth="1"/>
    <col min="11" max="11" width="10.7109375" style="4" customWidth="1"/>
    <col min="12" max="12" width="9.140625" style="3"/>
    <col min="13" max="13" width="9.140625" style="1"/>
    <col min="14" max="14" width="11.5703125" style="1" customWidth="1"/>
    <col min="15" max="19" width="9.140625" style="1"/>
    <col min="20" max="20" width="16" style="1" hidden="1" customWidth="1"/>
    <col min="21" max="21" width="15.7109375" style="1" hidden="1" customWidth="1"/>
    <col min="22" max="24" width="9.140625" style="1" hidden="1" customWidth="1"/>
    <col min="25" max="25" width="9.140625" style="3" hidden="1" customWidth="1"/>
    <col min="26" max="37" width="9.140625" style="3" customWidth="1"/>
    <col min="38" max="59" width="9.140625" style="3"/>
    <col min="60" max="16384" width="9.140625" style="1"/>
  </cols>
  <sheetData>
    <row r="1" spans="1:59" ht="15.75" x14ac:dyDescent="0.25">
      <c r="A1" s="206" t="s">
        <v>0</v>
      </c>
      <c r="B1" s="206"/>
      <c r="C1" s="206"/>
      <c r="D1" s="206"/>
      <c r="E1" s="206"/>
      <c r="G1" s="195" t="s">
        <v>92</v>
      </c>
      <c r="H1" s="195"/>
      <c r="I1" s="195"/>
      <c r="J1" s="195"/>
      <c r="K1" s="195"/>
    </row>
    <row r="2" spans="1:59" ht="11.25" customHeight="1" x14ac:dyDescent="0.2">
      <c r="A2" s="206"/>
      <c r="B2" s="206"/>
      <c r="C2" s="206"/>
      <c r="D2" s="206"/>
      <c r="E2" s="206"/>
      <c r="G2" s="196" t="s">
        <v>23</v>
      </c>
      <c r="H2" s="196"/>
      <c r="I2" s="196"/>
      <c r="J2" s="196"/>
      <c r="K2" s="196"/>
      <c r="L2" s="60"/>
    </row>
    <row r="3" spans="1:59" ht="3.75" customHeight="1" x14ac:dyDescent="0.2">
      <c r="A3" s="2"/>
      <c r="B3" s="2"/>
      <c r="C3" s="2"/>
      <c r="D3" s="2"/>
      <c r="E3" s="21"/>
      <c r="F3" s="2"/>
      <c r="G3" s="2"/>
      <c r="H3" s="2"/>
      <c r="I3" s="2"/>
      <c r="J3" s="2"/>
      <c r="K3" s="2"/>
    </row>
    <row r="4" spans="1:59" s="47" customFormat="1" ht="12.75" x14ac:dyDescent="0.2">
      <c r="A4" s="197" t="s">
        <v>25</v>
      </c>
      <c r="B4" s="198"/>
      <c r="C4" s="198"/>
      <c r="D4" s="198"/>
      <c r="E4" s="199"/>
      <c r="G4" s="197" t="s">
        <v>49</v>
      </c>
      <c r="H4" s="198"/>
      <c r="I4" s="198"/>
      <c r="J4" s="198"/>
      <c r="K4" s="199"/>
      <c r="L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row>
    <row r="5" spans="1:59" s="56" customFormat="1" ht="14.25" x14ac:dyDescent="0.2">
      <c r="A5" s="210"/>
      <c r="B5" s="211"/>
      <c r="C5" s="211"/>
      <c r="D5" s="211"/>
      <c r="E5" s="212"/>
      <c r="F5" s="58"/>
      <c r="G5" s="210"/>
      <c r="H5" s="211"/>
      <c r="I5" s="211"/>
      <c r="J5" s="211"/>
      <c r="K5" s="212"/>
      <c r="L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row>
    <row r="6" spans="1:59" s="56" customFormat="1" ht="15.75" x14ac:dyDescent="0.2">
      <c r="A6" s="210"/>
      <c r="B6" s="211"/>
      <c r="C6" s="211"/>
      <c r="D6" s="211"/>
      <c r="E6" s="212"/>
      <c r="F6" s="58"/>
      <c r="G6" s="210"/>
      <c r="H6" s="211"/>
      <c r="I6" s="211"/>
      <c r="J6" s="211"/>
      <c r="K6" s="212"/>
      <c r="L6" s="57"/>
      <c r="M6" s="128" t="s">
        <v>59</v>
      </c>
      <c r="N6" s="158">
        <v>0.42</v>
      </c>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row>
    <row r="7" spans="1:59" s="47" customFormat="1" ht="15.75" x14ac:dyDescent="0.2">
      <c r="A7" s="200"/>
      <c r="B7" s="201"/>
      <c r="C7" s="201"/>
      <c r="D7" s="201"/>
      <c r="E7" s="202"/>
      <c r="F7" s="48"/>
      <c r="G7" s="207" t="s">
        <v>42</v>
      </c>
      <c r="H7" s="208"/>
      <c r="I7" s="208"/>
      <c r="J7" s="208"/>
      <c r="K7" s="209"/>
      <c r="L7" s="48"/>
      <c r="M7" s="128" t="s">
        <v>60</v>
      </c>
      <c r="N7" s="158">
        <v>0.23</v>
      </c>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row>
    <row r="8" spans="1:59" s="56" customFormat="1" ht="14.25" x14ac:dyDescent="0.2">
      <c r="A8" s="203"/>
      <c r="B8" s="204"/>
      <c r="C8" s="204"/>
      <c r="D8" s="204"/>
      <c r="E8" s="205"/>
      <c r="F8" s="58"/>
      <c r="G8" s="203" t="s">
        <v>93</v>
      </c>
      <c r="H8" s="204"/>
      <c r="I8" s="204"/>
      <c r="J8" s="204"/>
      <c r="K8" s="205"/>
      <c r="L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row>
    <row r="9" spans="1:59" s="47" customFormat="1" ht="7.5" customHeight="1" x14ac:dyDescent="0.2">
      <c r="A9" s="48"/>
      <c r="B9" s="48"/>
      <c r="C9" s="48"/>
      <c r="D9" s="48"/>
      <c r="E9" s="48"/>
      <c r="F9" s="48"/>
      <c r="G9" s="48"/>
      <c r="H9" s="48"/>
      <c r="I9" s="48"/>
      <c r="J9" s="48"/>
      <c r="K9" s="48"/>
      <c r="L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row>
    <row r="10" spans="1:59" s="55" customFormat="1" ht="15.75" customHeight="1" x14ac:dyDescent="0.2">
      <c r="A10" s="216" t="s">
        <v>77</v>
      </c>
      <c r="B10" s="216"/>
      <c r="C10" s="216"/>
      <c r="D10" s="216"/>
      <c r="E10" s="223" t="s">
        <v>41</v>
      </c>
      <c r="F10" s="223"/>
      <c r="G10" s="223"/>
      <c r="H10" s="53"/>
      <c r="I10" s="216" t="s">
        <v>40</v>
      </c>
      <c r="J10" s="216"/>
      <c r="K10" s="216"/>
      <c r="L10" s="54"/>
      <c r="M10" s="54"/>
      <c r="N10" s="54"/>
      <c r="O10" s="54"/>
      <c r="P10" s="54"/>
      <c r="Q10" s="54"/>
    </row>
    <row r="11" spans="1:59" ht="21" customHeight="1" x14ac:dyDescent="0.2">
      <c r="A11" s="221"/>
      <c r="B11" s="221"/>
      <c r="C11" s="221"/>
      <c r="D11" s="221"/>
      <c r="E11" s="213"/>
      <c r="F11" s="213"/>
      <c r="G11" s="213"/>
      <c r="I11" s="218"/>
      <c r="J11" s="218"/>
      <c r="K11" s="218"/>
    </row>
    <row r="12" spans="1:59" s="12" customFormat="1" ht="6.75" customHeight="1" x14ac:dyDescent="0.2">
      <c r="A12" s="26"/>
      <c r="B12" s="27"/>
      <c r="C12" s="27"/>
      <c r="D12" s="28"/>
      <c r="E12" s="29"/>
      <c r="F12" s="29"/>
      <c r="G12" s="29"/>
      <c r="H12" s="29"/>
      <c r="I12" s="29"/>
      <c r="J12" s="29"/>
      <c r="K12" s="29"/>
      <c r="L12" s="30"/>
      <c r="M12" s="31"/>
      <c r="N12" s="32"/>
      <c r="O12" s="32"/>
      <c r="P12" s="32"/>
      <c r="Q12" s="32"/>
    </row>
    <row r="13" spans="1:59" s="2" customFormat="1" ht="15.95" customHeight="1" x14ac:dyDescent="0.2">
      <c r="A13" s="49" t="s">
        <v>38</v>
      </c>
      <c r="B13" s="222" t="s">
        <v>36</v>
      </c>
      <c r="C13" s="222"/>
      <c r="D13" s="222"/>
      <c r="E13" s="219" t="s">
        <v>35</v>
      </c>
      <c r="F13" s="219"/>
      <c r="G13" s="50" t="s">
        <v>32</v>
      </c>
      <c r="H13" s="50" t="s">
        <v>30</v>
      </c>
      <c r="I13" s="50"/>
      <c r="J13" s="50"/>
      <c r="K13" s="50" t="s">
        <v>28</v>
      </c>
      <c r="L13" s="51"/>
      <c r="M13" s="179" t="s">
        <v>51</v>
      </c>
      <c r="N13" s="180"/>
      <c r="O13" s="180"/>
      <c r="P13" s="180"/>
      <c r="Q13" s="180"/>
      <c r="R13" s="181"/>
    </row>
    <row r="14" spans="1:59" s="2" customFormat="1" ht="15.95" customHeight="1" x14ac:dyDescent="0.2">
      <c r="A14" s="49" t="s">
        <v>39</v>
      </c>
      <c r="B14" s="222" t="s">
        <v>37</v>
      </c>
      <c r="C14" s="222"/>
      <c r="D14" s="222"/>
      <c r="E14" s="50" t="s">
        <v>34</v>
      </c>
      <c r="F14" s="50" t="s">
        <v>33</v>
      </c>
      <c r="G14" s="50" t="s">
        <v>2</v>
      </c>
      <c r="H14" s="50" t="s">
        <v>31</v>
      </c>
      <c r="I14" s="50" t="s">
        <v>3</v>
      </c>
      <c r="J14" s="50" t="s">
        <v>4</v>
      </c>
      <c r="K14" s="50" t="s">
        <v>29</v>
      </c>
      <c r="L14" s="52"/>
      <c r="M14" s="161">
        <v>10</v>
      </c>
      <c r="N14" s="162" t="s">
        <v>52</v>
      </c>
      <c r="O14" s="232" t="s">
        <v>108</v>
      </c>
      <c r="P14" s="232"/>
      <c r="Q14" s="232"/>
      <c r="R14" s="233"/>
      <c r="T14" s="119" t="s">
        <v>34</v>
      </c>
      <c r="U14" s="119" t="s">
        <v>33</v>
      </c>
      <c r="V14" s="2" t="s">
        <v>52</v>
      </c>
      <c r="W14" s="2" t="s">
        <v>53</v>
      </c>
      <c r="X14" s="2" t="s">
        <v>54</v>
      </c>
    </row>
    <row r="15" spans="1:59" s="12" customFormat="1" ht="15.95" customHeight="1" x14ac:dyDescent="0.2">
      <c r="A15" s="44"/>
      <c r="B15" s="188"/>
      <c r="C15" s="188"/>
      <c r="D15" s="188"/>
      <c r="E15" s="122"/>
      <c r="F15" s="122"/>
      <c r="G15" s="72"/>
      <c r="H15" s="45"/>
      <c r="I15" s="117" t="str">
        <f t="shared" ref="I15:I34" si="0">IF(A15 = 0, " ",+V15+W15+X15)</f>
        <v xml:space="preserve"> </v>
      </c>
      <c r="J15" s="45"/>
      <c r="K15" s="45"/>
      <c r="L15" s="34"/>
      <c r="M15" s="163">
        <v>14</v>
      </c>
      <c r="N15" s="164" t="s">
        <v>53</v>
      </c>
      <c r="O15" s="232"/>
      <c r="P15" s="232"/>
      <c r="Q15" s="232"/>
      <c r="R15" s="233"/>
      <c r="T15" s="121">
        <f t="shared" ref="T15:T35" si="1">+E15</f>
        <v>0</v>
      </c>
      <c r="U15" s="120">
        <f t="shared" ref="U15:U35" si="2">+F15</f>
        <v>0</v>
      </c>
      <c r="V15" s="118">
        <f>IF(AND(E15 &lt; 0.229861,OR(F15 = 0,F15 &gt; 0.047862) ), 10, 0)</f>
        <v>10</v>
      </c>
      <c r="W15" s="118">
        <f>IF(AND(E15 &lt; 0.479861,OR(F15 = 0,F15 &gt; 0.540973)), 14, 0 )</f>
        <v>14</v>
      </c>
      <c r="X15" s="118">
        <f>IF(AND(E15 &lt; 0.729861,OR(F15 = 0,F15 &gt; 0.832639)), 21, 0 )</f>
        <v>21</v>
      </c>
    </row>
    <row r="16" spans="1:59" s="12" customFormat="1" ht="15.95" customHeight="1" x14ac:dyDescent="0.2">
      <c r="A16" s="44"/>
      <c r="B16" s="188"/>
      <c r="C16" s="188"/>
      <c r="D16" s="188"/>
      <c r="E16" s="122"/>
      <c r="F16" s="122"/>
      <c r="G16" s="72"/>
      <c r="H16" s="45"/>
      <c r="I16" s="117" t="str">
        <f>IF(A16 = 0, " ",+V16+W16+X16)</f>
        <v xml:space="preserve"> </v>
      </c>
      <c r="J16" s="45"/>
      <c r="K16" s="45"/>
      <c r="L16" s="34"/>
      <c r="M16" s="173">
        <v>21</v>
      </c>
      <c r="N16" s="164" t="s">
        <v>54</v>
      </c>
      <c r="O16" s="232"/>
      <c r="P16" s="232"/>
      <c r="Q16" s="232"/>
      <c r="R16" s="233"/>
      <c r="T16" s="121">
        <f t="shared" si="1"/>
        <v>0</v>
      </c>
      <c r="U16" s="120">
        <f t="shared" si="2"/>
        <v>0</v>
      </c>
      <c r="V16" s="118">
        <f t="shared" ref="V16:V35" si="3">IF(AND(E16 &lt; 0.229861,OR(F16 = 0,F16 &gt; 0.047862) ), 10, 0)</f>
        <v>10</v>
      </c>
      <c r="W16" s="118">
        <f t="shared" ref="W16:W35" si="4">IF(AND(E16 &lt; 0.479861,OR(F16 = 0,F16 &gt; 0.540973)), 14, 0 )</f>
        <v>14</v>
      </c>
      <c r="X16" s="118">
        <f t="shared" ref="X16:X35" si="5">IF(AND(E16 &lt; 0.729861,OR(F16 = 0,F16 &gt; 0.832639)), 21, 0 )</f>
        <v>21</v>
      </c>
    </row>
    <row r="17" spans="1:143" s="12" customFormat="1" ht="15.95" customHeight="1" x14ac:dyDescent="0.2">
      <c r="A17" s="44"/>
      <c r="B17" s="214"/>
      <c r="C17" s="215"/>
      <c r="D17" s="215"/>
      <c r="E17" s="122"/>
      <c r="F17" s="122"/>
      <c r="G17" s="72"/>
      <c r="H17" s="45"/>
      <c r="I17" s="45" t="str">
        <f t="shared" si="0"/>
        <v xml:space="preserve"> </v>
      </c>
      <c r="J17" s="45"/>
      <c r="K17" s="45"/>
      <c r="L17" s="34"/>
      <c r="M17" s="163">
        <f>SUM(M14:M16)</f>
        <v>45</v>
      </c>
      <c r="N17" s="164" t="s">
        <v>55</v>
      </c>
      <c r="O17" s="232"/>
      <c r="P17" s="232"/>
      <c r="Q17" s="232"/>
      <c r="R17" s="233"/>
      <c r="T17" s="121">
        <f t="shared" si="1"/>
        <v>0</v>
      </c>
      <c r="U17" s="120">
        <f t="shared" si="2"/>
        <v>0</v>
      </c>
      <c r="V17" s="118">
        <f t="shared" si="3"/>
        <v>10</v>
      </c>
      <c r="W17" s="118">
        <f t="shared" si="4"/>
        <v>14</v>
      </c>
      <c r="X17" s="118">
        <f t="shared" si="5"/>
        <v>21</v>
      </c>
    </row>
    <row r="18" spans="1:143" s="12" customFormat="1" ht="15.95" customHeight="1" x14ac:dyDescent="0.2">
      <c r="A18" s="44"/>
      <c r="B18" s="188"/>
      <c r="C18" s="188"/>
      <c r="D18" s="188"/>
      <c r="E18" s="122"/>
      <c r="F18" s="122"/>
      <c r="G18" s="72"/>
      <c r="H18" s="45"/>
      <c r="I18" s="45" t="str">
        <f t="shared" si="0"/>
        <v xml:space="preserve"> </v>
      </c>
      <c r="J18" s="45"/>
      <c r="K18" s="45"/>
      <c r="L18" s="35"/>
      <c r="M18" s="174"/>
      <c r="N18" s="174"/>
      <c r="O18" s="174"/>
      <c r="P18" s="175"/>
      <c r="Q18" s="176"/>
      <c r="R18" s="176"/>
      <c r="T18" s="121">
        <f t="shared" si="1"/>
        <v>0</v>
      </c>
      <c r="U18" s="120">
        <f t="shared" si="2"/>
        <v>0</v>
      </c>
      <c r="V18" s="118">
        <f t="shared" si="3"/>
        <v>10</v>
      </c>
      <c r="W18" s="118">
        <f t="shared" si="4"/>
        <v>14</v>
      </c>
      <c r="X18" s="118">
        <f t="shared" si="5"/>
        <v>21</v>
      </c>
    </row>
    <row r="19" spans="1:143" s="17" customFormat="1" ht="15.95" customHeight="1" thickBot="1" x14ac:dyDescent="0.25">
      <c r="A19" s="44"/>
      <c r="B19" s="188"/>
      <c r="C19" s="188"/>
      <c r="D19" s="188"/>
      <c r="E19" s="122"/>
      <c r="F19" s="122"/>
      <c r="G19" s="72"/>
      <c r="H19" s="45"/>
      <c r="I19" s="45" t="str">
        <f t="shared" si="0"/>
        <v xml:space="preserve"> </v>
      </c>
      <c r="J19" s="45"/>
      <c r="K19" s="45"/>
      <c r="L19" s="36"/>
      <c r="M19" s="245" t="s">
        <v>109</v>
      </c>
      <c r="N19" s="246"/>
      <c r="O19" s="246"/>
      <c r="P19" s="246"/>
      <c r="Q19" s="246"/>
      <c r="R19" s="247"/>
      <c r="S19" s="151"/>
      <c r="T19" s="121">
        <f t="shared" si="1"/>
        <v>0</v>
      </c>
      <c r="U19" s="120">
        <f t="shared" si="2"/>
        <v>0</v>
      </c>
      <c r="V19" s="118">
        <f t="shared" si="3"/>
        <v>10</v>
      </c>
      <c r="W19" s="118">
        <f t="shared" si="4"/>
        <v>14</v>
      </c>
      <c r="X19" s="118">
        <f t="shared" si="5"/>
        <v>21</v>
      </c>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row>
    <row r="20" spans="1:143" s="12" customFormat="1" ht="15.95" customHeight="1" x14ac:dyDescent="0.2">
      <c r="A20" s="124"/>
      <c r="B20" s="193"/>
      <c r="C20" s="193"/>
      <c r="D20" s="193"/>
      <c r="E20" s="127"/>
      <c r="F20" s="127"/>
      <c r="G20" s="74"/>
      <c r="H20" s="65"/>
      <c r="I20" s="65" t="str">
        <f t="shared" si="0"/>
        <v xml:space="preserve"> </v>
      </c>
      <c r="J20" s="65"/>
      <c r="K20" s="65"/>
      <c r="L20" s="36"/>
      <c r="M20" s="248"/>
      <c r="N20" s="249"/>
      <c r="O20" s="249"/>
      <c r="P20" s="249"/>
      <c r="Q20" s="249"/>
      <c r="R20" s="250"/>
      <c r="T20" s="121">
        <f t="shared" si="1"/>
        <v>0</v>
      </c>
      <c r="U20" s="120">
        <f t="shared" si="2"/>
        <v>0</v>
      </c>
      <c r="V20" s="118">
        <f t="shared" si="3"/>
        <v>10</v>
      </c>
      <c r="W20" s="118">
        <f t="shared" si="4"/>
        <v>14</v>
      </c>
      <c r="X20" s="118">
        <f t="shared" si="5"/>
        <v>21</v>
      </c>
    </row>
    <row r="21" spans="1:143" s="12" customFormat="1" ht="15.95" customHeight="1" x14ac:dyDescent="0.2">
      <c r="A21" s="44"/>
      <c r="B21" s="188"/>
      <c r="C21" s="188"/>
      <c r="D21" s="188"/>
      <c r="E21" s="122"/>
      <c r="F21" s="122"/>
      <c r="G21" s="72"/>
      <c r="H21" s="45"/>
      <c r="I21" s="45" t="str">
        <f t="shared" si="0"/>
        <v xml:space="preserve"> </v>
      </c>
      <c r="J21" s="45"/>
      <c r="K21" s="45"/>
      <c r="L21" s="36"/>
      <c r="M21" s="38"/>
      <c r="N21" s="38"/>
      <c r="O21" s="38"/>
      <c r="P21" s="38"/>
      <c r="T21" s="121">
        <f t="shared" si="1"/>
        <v>0</v>
      </c>
      <c r="U21" s="120">
        <f t="shared" si="2"/>
        <v>0</v>
      </c>
      <c r="V21" s="118">
        <f t="shared" si="3"/>
        <v>10</v>
      </c>
      <c r="W21" s="118">
        <f t="shared" si="4"/>
        <v>14</v>
      </c>
      <c r="X21" s="118">
        <f t="shared" si="5"/>
        <v>21</v>
      </c>
    </row>
    <row r="22" spans="1:143" s="12" customFormat="1" ht="15.95" customHeight="1" x14ac:dyDescent="0.2">
      <c r="A22" s="44"/>
      <c r="B22" s="188"/>
      <c r="C22" s="188"/>
      <c r="D22" s="188"/>
      <c r="E22" s="122"/>
      <c r="F22" s="122"/>
      <c r="G22" s="72"/>
      <c r="H22" s="45"/>
      <c r="I22" s="45" t="str">
        <f t="shared" si="0"/>
        <v xml:space="preserve"> </v>
      </c>
      <c r="J22" s="45"/>
      <c r="K22" s="45"/>
      <c r="L22" s="36"/>
      <c r="M22" s="38"/>
      <c r="N22" s="38"/>
      <c r="O22" s="147"/>
      <c r="P22" s="147"/>
      <c r="Q22" s="147"/>
      <c r="R22" s="147"/>
      <c r="S22" s="147"/>
      <c r="T22" s="121">
        <f>+E22</f>
        <v>0</v>
      </c>
      <c r="U22" s="120">
        <f t="shared" ref="U22" si="6">+F22</f>
        <v>0</v>
      </c>
      <c r="V22" s="118">
        <f t="shared" si="3"/>
        <v>10</v>
      </c>
      <c r="W22" s="118">
        <f t="shared" si="4"/>
        <v>14</v>
      </c>
      <c r="X22" s="118">
        <f t="shared" si="5"/>
        <v>21</v>
      </c>
    </row>
    <row r="23" spans="1:143" s="40" customFormat="1" ht="15" customHeight="1" x14ac:dyDescent="0.2">
      <c r="A23" s="44"/>
      <c r="B23" s="188"/>
      <c r="C23" s="188"/>
      <c r="D23" s="188"/>
      <c r="E23" s="122"/>
      <c r="F23" s="122"/>
      <c r="G23" s="72"/>
      <c r="H23" s="45"/>
      <c r="I23" s="45" t="str">
        <f t="shared" si="0"/>
        <v xml:space="preserve"> </v>
      </c>
      <c r="J23" s="45"/>
      <c r="K23" s="45"/>
      <c r="L23" s="37"/>
      <c r="M23" s="182" t="s">
        <v>56</v>
      </c>
      <c r="N23" s="183"/>
      <c r="O23" s="183"/>
      <c r="P23" s="183"/>
      <c r="Q23" s="183"/>
      <c r="R23" s="184"/>
      <c r="T23" s="121">
        <f t="shared" si="1"/>
        <v>0</v>
      </c>
      <c r="U23" s="120">
        <f t="shared" si="2"/>
        <v>0</v>
      </c>
      <c r="V23" s="118">
        <f t="shared" si="3"/>
        <v>10</v>
      </c>
      <c r="W23" s="118">
        <f t="shared" si="4"/>
        <v>14</v>
      </c>
      <c r="X23" s="118">
        <f t="shared" si="5"/>
        <v>21</v>
      </c>
    </row>
    <row r="24" spans="1:143" s="17" customFormat="1" ht="14.45" customHeight="1" thickBot="1" x14ac:dyDescent="0.25">
      <c r="A24" s="44"/>
      <c r="B24" s="188"/>
      <c r="C24" s="188"/>
      <c r="D24" s="188"/>
      <c r="E24" s="122"/>
      <c r="F24" s="122"/>
      <c r="G24" s="77"/>
      <c r="H24" s="46"/>
      <c r="I24" s="45" t="str">
        <f t="shared" si="0"/>
        <v xml:space="preserve"> </v>
      </c>
      <c r="J24" s="45"/>
      <c r="K24" s="45"/>
      <c r="L24" s="38"/>
      <c r="M24" s="185" t="s">
        <v>110</v>
      </c>
      <c r="N24" s="186"/>
      <c r="O24" s="186"/>
      <c r="P24" s="186"/>
      <c r="Q24" s="186"/>
      <c r="R24" s="187"/>
      <c r="S24" s="12"/>
      <c r="T24" s="144">
        <f t="shared" si="1"/>
        <v>0</v>
      </c>
      <c r="U24" s="145">
        <f t="shared" si="2"/>
        <v>0</v>
      </c>
      <c r="V24" s="118">
        <f t="shared" si="3"/>
        <v>10</v>
      </c>
      <c r="W24" s="118">
        <f t="shared" si="4"/>
        <v>14</v>
      </c>
      <c r="X24" s="118">
        <f t="shared" si="5"/>
        <v>21</v>
      </c>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row>
    <row r="25" spans="1:143" s="12" customFormat="1" ht="13.9" hidden="1" customHeight="1" x14ac:dyDescent="0.2">
      <c r="A25" s="125"/>
      <c r="B25" s="193"/>
      <c r="C25" s="193"/>
      <c r="D25" s="193"/>
      <c r="E25" s="127"/>
      <c r="F25" s="127"/>
      <c r="G25" s="76"/>
      <c r="H25" s="81"/>
      <c r="I25" s="65" t="str">
        <f t="shared" si="0"/>
        <v xml:space="preserve"> </v>
      </c>
      <c r="J25" s="65"/>
      <c r="K25" s="65"/>
      <c r="L25" s="38"/>
      <c r="M25" s="251" t="s">
        <v>111</v>
      </c>
      <c r="N25" s="252"/>
      <c r="O25" s="252"/>
      <c r="P25" s="252"/>
      <c r="Q25" s="252"/>
      <c r="R25" s="253"/>
      <c r="T25" s="144">
        <f t="shared" si="1"/>
        <v>0</v>
      </c>
      <c r="U25" s="145">
        <f t="shared" si="2"/>
        <v>0</v>
      </c>
      <c r="V25" s="118">
        <f t="shared" si="3"/>
        <v>10</v>
      </c>
      <c r="W25" s="118">
        <f t="shared" si="4"/>
        <v>14</v>
      </c>
      <c r="X25" s="118">
        <f t="shared" si="5"/>
        <v>21</v>
      </c>
    </row>
    <row r="26" spans="1:143" s="12" customFormat="1" ht="13.9" hidden="1" customHeight="1" x14ac:dyDescent="0.2">
      <c r="A26" s="44"/>
      <c r="B26" s="188"/>
      <c r="C26" s="188"/>
      <c r="D26" s="188"/>
      <c r="E26" s="122"/>
      <c r="F26" s="122"/>
      <c r="G26" s="77"/>
      <c r="H26" s="82"/>
      <c r="I26" s="45" t="str">
        <f t="shared" si="0"/>
        <v xml:space="preserve"> </v>
      </c>
      <c r="J26" s="45"/>
      <c r="K26" s="45"/>
      <c r="L26" s="38"/>
      <c r="M26" s="254"/>
      <c r="N26" s="255"/>
      <c r="O26" s="255"/>
      <c r="P26" s="255"/>
      <c r="Q26" s="255"/>
      <c r="R26" s="256"/>
      <c r="T26" s="144">
        <f t="shared" si="1"/>
        <v>0</v>
      </c>
      <c r="U26" s="145">
        <f t="shared" si="2"/>
        <v>0</v>
      </c>
      <c r="V26" s="118">
        <f t="shared" si="3"/>
        <v>10</v>
      </c>
      <c r="W26" s="118">
        <f t="shared" si="4"/>
        <v>14</v>
      </c>
      <c r="X26" s="118">
        <f t="shared" si="5"/>
        <v>21</v>
      </c>
    </row>
    <row r="27" spans="1:143" s="13" customFormat="1" ht="13.9" hidden="1" customHeight="1" x14ac:dyDescent="0.2">
      <c r="A27" s="44"/>
      <c r="B27" s="188"/>
      <c r="C27" s="188"/>
      <c r="D27" s="188"/>
      <c r="E27" s="122"/>
      <c r="F27" s="122"/>
      <c r="G27" s="78"/>
      <c r="H27" s="83"/>
      <c r="I27" s="45" t="str">
        <f t="shared" si="0"/>
        <v xml:space="preserve"> </v>
      </c>
      <c r="J27" s="45"/>
      <c r="K27" s="45"/>
      <c r="L27" s="12"/>
      <c r="M27" s="254"/>
      <c r="N27" s="255"/>
      <c r="O27" s="255"/>
      <c r="P27" s="255"/>
      <c r="Q27" s="255"/>
      <c r="R27" s="256"/>
      <c r="S27" s="12"/>
      <c r="T27" s="144">
        <f t="shared" si="1"/>
        <v>0</v>
      </c>
      <c r="U27" s="145">
        <f t="shared" si="2"/>
        <v>0</v>
      </c>
      <c r="V27" s="118">
        <f t="shared" si="3"/>
        <v>10</v>
      </c>
      <c r="W27" s="118">
        <f t="shared" si="4"/>
        <v>14</v>
      </c>
      <c r="X27" s="118">
        <f t="shared" si="5"/>
        <v>21</v>
      </c>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row>
    <row r="28" spans="1:143" s="13" customFormat="1" ht="13.9" hidden="1" customHeight="1" x14ac:dyDescent="0.2">
      <c r="A28" s="44"/>
      <c r="B28" s="188"/>
      <c r="C28" s="188"/>
      <c r="D28" s="188"/>
      <c r="E28" s="122"/>
      <c r="F28" s="122"/>
      <c r="G28" s="78"/>
      <c r="H28" s="83"/>
      <c r="I28" s="45" t="str">
        <f t="shared" si="0"/>
        <v xml:space="preserve"> </v>
      </c>
      <c r="J28" s="45"/>
      <c r="K28" s="45"/>
      <c r="L28" s="12"/>
      <c r="M28" s="254"/>
      <c r="N28" s="255"/>
      <c r="O28" s="255"/>
      <c r="P28" s="255"/>
      <c r="Q28" s="255"/>
      <c r="R28" s="256"/>
      <c r="S28" s="12"/>
      <c r="T28" s="144">
        <f t="shared" si="1"/>
        <v>0</v>
      </c>
      <c r="U28" s="145">
        <f t="shared" si="2"/>
        <v>0</v>
      </c>
      <c r="V28" s="118">
        <f t="shared" si="3"/>
        <v>10</v>
      </c>
      <c r="W28" s="118">
        <f t="shared" si="4"/>
        <v>14</v>
      </c>
      <c r="X28" s="118">
        <f t="shared" si="5"/>
        <v>21</v>
      </c>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row>
    <row r="29" spans="1:143" s="17" customFormat="1" ht="14.45" hidden="1" customHeight="1" thickBot="1" x14ac:dyDescent="0.25">
      <c r="A29" s="123"/>
      <c r="B29" s="192"/>
      <c r="C29" s="192"/>
      <c r="D29" s="192"/>
      <c r="E29" s="126"/>
      <c r="F29" s="126"/>
      <c r="G29" s="79"/>
      <c r="H29" s="84"/>
      <c r="I29" s="66" t="str">
        <f t="shared" si="0"/>
        <v xml:space="preserve"> </v>
      </c>
      <c r="J29" s="66"/>
      <c r="K29" s="66"/>
      <c r="L29" s="12"/>
      <c r="M29" s="254"/>
      <c r="N29" s="255"/>
      <c r="O29" s="255"/>
      <c r="P29" s="255"/>
      <c r="Q29" s="255"/>
      <c r="R29" s="256"/>
      <c r="S29" s="12"/>
      <c r="T29" s="144">
        <f t="shared" si="1"/>
        <v>0</v>
      </c>
      <c r="U29" s="145">
        <f t="shared" si="2"/>
        <v>0</v>
      </c>
      <c r="V29" s="118">
        <f t="shared" si="3"/>
        <v>10</v>
      </c>
      <c r="W29" s="118">
        <f t="shared" si="4"/>
        <v>14</v>
      </c>
      <c r="X29" s="118">
        <f t="shared" si="5"/>
        <v>21</v>
      </c>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row>
    <row r="30" spans="1:143" s="13" customFormat="1" ht="13.9" hidden="1" customHeight="1" x14ac:dyDescent="0.2">
      <c r="A30" s="124"/>
      <c r="B30" s="193"/>
      <c r="C30" s="193"/>
      <c r="D30" s="193"/>
      <c r="E30" s="127"/>
      <c r="F30" s="127"/>
      <c r="G30" s="80"/>
      <c r="H30" s="85"/>
      <c r="I30" s="65" t="str">
        <f t="shared" si="0"/>
        <v xml:space="preserve"> </v>
      </c>
      <c r="J30" s="65"/>
      <c r="K30" s="65"/>
      <c r="L30" s="12"/>
      <c r="M30" s="254"/>
      <c r="N30" s="255"/>
      <c r="O30" s="255"/>
      <c r="P30" s="255"/>
      <c r="Q30" s="255"/>
      <c r="R30" s="256"/>
      <c r="S30" s="12"/>
      <c r="T30" s="144">
        <f t="shared" si="1"/>
        <v>0</v>
      </c>
      <c r="U30" s="145">
        <f t="shared" si="2"/>
        <v>0</v>
      </c>
      <c r="V30" s="118">
        <f t="shared" si="3"/>
        <v>10</v>
      </c>
      <c r="W30" s="118">
        <f t="shared" si="4"/>
        <v>14</v>
      </c>
      <c r="X30" s="118">
        <f t="shared" si="5"/>
        <v>21</v>
      </c>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row>
    <row r="31" spans="1:143" s="13" customFormat="1" ht="13.9" hidden="1" customHeight="1" x14ac:dyDescent="0.2">
      <c r="A31" s="44"/>
      <c r="B31" s="188"/>
      <c r="C31" s="188"/>
      <c r="D31" s="188"/>
      <c r="E31" s="122"/>
      <c r="F31" s="122"/>
      <c r="G31" s="78"/>
      <c r="H31" s="83"/>
      <c r="I31" s="45" t="str">
        <f t="shared" si="0"/>
        <v xml:space="preserve"> </v>
      </c>
      <c r="J31" s="45"/>
      <c r="K31" s="45"/>
      <c r="L31" s="12"/>
      <c r="M31" s="254"/>
      <c r="N31" s="255"/>
      <c r="O31" s="255"/>
      <c r="P31" s="255"/>
      <c r="Q31" s="255"/>
      <c r="R31" s="256"/>
      <c r="S31" s="12"/>
      <c r="T31" s="144">
        <f t="shared" si="1"/>
        <v>0</v>
      </c>
      <c r="U31" s="145">
        <f t="shared" si="2"/>
        <v>0</v>
      </c>
      <c r="V31" s="118">
        <f t="shared" si="3"/>
        <v>10</v>
      </c>
      <c r="W31" s="118">
        <f t="shared" si="4"/>
        <v>14</v>
      </c>
      <c r="X31" s="118">
        <f t="shared" si="5"/>
        <v>21</v>
      </c>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row>
    <row r="32" spans="1:143" s="13" customFormat="1" ht="13.9" hidden="1" customHeight="1" x14ac:dyDescent="0.2">
      <c r="A32" s="44"/>
      <c r="B32" s="188"/>
      <c r="C32" s="188"/>
      <c r="D32" s="188"/>
      <c r="E32" s="122"/>
      <c r="F32" s="122"/>
      <c r="G32" s="78"/>
      <c r="H32" s="83"/>
      <c r="I32" s="45" t="str">
        <f t="shared" si="0"/>
        <v xml:space="preserve"> </v>
      </c>
      <c r="J32" s="45"/>
      <c r="K32" s="45"/>
      <c r="L32" s="12"/>
      <c r="M32" s="254"/>
      <c r="N32" s="255"/>
      <c r="O32" s="255"/>
      <c r="P32" s="255"/>
      <c r="Q32" s="255"/>
      <c r="R32" s="256"/>
      <c r="S32" s="12"/>
      <c r="T32" s="144">
        <f t="shared" si="1"/>
        <v>0</v>
      </c>
      <c r="U32" s="145">
        <f t="shared" si="2"/>
        <v>0</v>
      </c>
      <c r="V32" s="118">
        <f t="shared" si="3"/>
        <v>10</v>
      </c>
      <c r="W32" s="118">
        <f t="shared" si="4"/>
        <v>14</v>
      </c>
      <c r="X32" s="118">
        <f t="shared" si="5"/>
        <v>21</v>
      </c>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row>
    <row r="33" spans="1:143" s="13" customFormat="1" ht="13.9" hidden="1" customHeight="1" x14ac:dyDescent="0.2">
      <c r="A33" s="44"/>
      <c r="B33" s="188"/>
      <c r="C33" s="188"/>
      <c r="D33" s="188"/>
      <c r="E33" s="122"/>
      <c r="F33" s="122"/>
      <c r="G33" s="78"/>
      <c r="H33" s="83"/>
      <c r="I33" s="45" t="str">
        <f t="shared" si="0"/>
        <v xml:space="preserve"> </v>
      </c>
      <c r="J33" s="45"/>
      <c r="K33" s="45"/>
      <c r="L33" s="12"/>
      <c r="M33" s="254"/>
      <c r="N33" s="255"/>
      <c r="O33" s="255"/>
      <c r="P33" s="255"/>
      <c r="Q33" s="255"/>
      <c r="R33" s="256"/>
      <c r="S33" s="12"/>
      <c r="T33" s="144">
        <f t="shared" si="1"/>
        <v>0</v>
      </c>
      <c r="U33" s="145">
        <f t="shared" si="2"/>
        <v>0</v>
      </c>
      <c r="V33" s="118">
        <f t="shared" si="3"/>
        <v>10</v>
      </c>
      <c r="W33" s="118">
        <f t="shared" si="4"/>
        <v>14</v>
      </c>
      <c r="X33" s="118">
        <f t="shared" si="5"/>
        <v>21</v>
      </c>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row>
    <row r="34" spans="1:143" s="17" customFormat="1" ht="15" thickBot="1" x14ac:dyDescent="0.25">
      <c r="A34" s="123"/>
      <c r="B34" s="192"/>
      <c r="C34" s="192"/>
      <c r="D34" s="192"/>
      <c r="E34" s="126"/>
      <c r="F34" s="126"/>
      <c r="G34" s="79"/>
      <c r="H34" s="84"/>
      <c r="I34" s="84" t="str">
        <f t="shared" si="0"/>
        <v xml:space="preserve"> </v>
      </c>
      <c r="J34" s="84"/>
      <c r="K34" s="84"/>
      <c r="L34" s="12"/>
      <c r="M34" s="254"/>
      <c r="N34" s="255"/>
      <c r="O34" s="255"/>
      <c r="P34" s="255"/>
      <c r="Q34" s="255"/>
      <c r="R34" s="256"/>
      <c r="S34" s="12"/>
      <c r="T34" s="144">
        <f t="shared" si="1"/>
        <v>0</v>
      </c>
      <c r="U34" s="145">
        <f t="shared" si="2"/>
        <v>0</v>
      </c>
      <c r="V34" s="118">
        <f t="shared" si="3"/>
        <v>10</v>
      </c>
      <c r="W34" s="118">
        <f t="shared" si="4"/>
        <v>14</v>
      </c>
      <c r="X34" s="118">
        <f t="shared" si="5"/>
        <v>21</v>
      </c>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row>
    <row r="35" spans="1:143" s="12" customFormat="1" ht="14.25" x14ac:dyDescent="0.2">
      <c r="B35" s="39"/>
      <c r="C35" s="39"/>
      <c r="D35" s="39"/>
      <c r="E35" s="25"/>
      <c r="G35" s="40" t="s">
        <v>45</v>
      </c>
      <c r="H35" s="69">
        <f>SUM(H15:H34)</f>
        <v>0</v>
      </c>
      <c r="I35" s="70">
        <f>SUM(I15:I34)</f>
        <v>0</v>
      </c>
      <c r="J35" s="70">
        <f>SUM(J15:J34)</f>
        <v>0</v>
      </c>
      <c r="K35" s="71">
        <f>SUM(K15:K34)</f>
        <v>0</v>
      </c>
      <c r="M35" s="254"/>
      <c r="N35" s="255"/>
      <c r="O35" s="255"/>
      <c r="P35" s="255"/>
      <c r="Q35" s="255"/>
      <c r="R35" s="256"/>
      <c r="T35" s="121">
        <f t="shared" si="1"/>
        <v>0</v>
      </c>
      <c r="U35" s="120">
        <f t="shared" si="2"/>
        <v>0</v>
      </c>
      <c r="V35" s="118">
        <f t="shared" si="3"/>
        <v>10</v>
      </c>
      <c r="W35" s="118">
        <f t="shared" si="4"/>
        <v>14</v>
      </c>
      <c r="X35" s="118">
        <f t="shared" si="5"/>
        <v>21</v>
      </c>
    </row>
    <row r="36" spans="1:143" s="13" customFormat="1" ht="14.25" x14ac:dyDescent="0.2">
      <c r="A36" s="13" t="s">
        <v>7</v>
      </c>
      <c r="E36" s="42"/>
      <c r="J36" s="61" t="s">
        <v>43</v>
      </c>
      <c r="K36" s="62">
        <f>K35+J35+I35+H35</f>
        <v>0</v>
      </c>
      <c r="L36" s="12"/>
      <c r="M36" s="257"/>
      <c r="N36" s="258"/>
      <c r="O36" s="258"/>
      <c r="P36" s="258"/>
      <c r="Q36" s="258"/>
      <c r="R36" s="259"/>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143" s="13" customFormat="1" ht="14.25" x14ac:dyDescent="0.2">
      <c r="A37" s="189"/>
      <c r="B37" s="189"/>
      <c r="C37" s="189"/>
      <c r="D37" s="189"/>
      <c r="E37" s="189"/>
      <c r="F37" s="189"/>
      <c r="G37" s="189"/>
      <c r="J37" s="61" t="s">
        <v>21</v>
      </c>
      <c r="K37" s="62">
        <v>0</v>
      </c>
      <c r="L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143" s="13" customFormat="1" ht="14.25" x14ac:dyDescent="0.2">
      <c r="A38" s="194"/>
      <c r="B38" s="194"/>
      <c r="C38" s="194"/>
      <c r="D38" s="194"/>
      <c r="E38" s="194"/>
      <c r="F38" s="194"/>
      <c r="G38" s="194"/>
      <c r="J38" s="61" t="s">
        <v>22</v>
      </c>
      <c r="K38" s="62">
        <f>K36-K37</f>
        <v>0</v>
      </c>
      <c r="L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143" s="13" customFormat="1" ht="14.25" x14ac:dyDescent="0.2">
      <c r="A39" s="194"/>
      <c r="B39" s="194"/>
      <c r="C39" s="194"/>
      <c r="D39" s="194"/>
      <c r="E39" s="194"/>
      <c r="F39" s="194"/>
      <c r="G39" s="194"/>
      <c r="K39" s="43"/>
      <c r="L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143" ht="14.25" customHeight="1" x14ac:dyDescent="0.2">
      <c r="A40" s="231" t="s">
        <v>105</v>
      </c>
      <c r="B40" s="231"/>
      <c r="C40" s="231"/>
      <c r="D40" s="231"/>
      <c r="E40" s="231"/>
      <c r="F40" s="231"/>
      <c r="G40" s="231"/>
      <c r="H40" s="231"/>
      <c r="I40" s="231"/>
      <c r="J40" s="231"/>
      <c r="K40" s="231"/>
      <c r="L40" s="7"/>
      <c r="M40" s="6"/>
      <c r="N40" s="6"/>
      <c r="O40" s="6"/>
      <c r="P40" s="6"/>
    </row>
    <row r="41" spans="1:143" ht="14.25" customHeight="1" x14ac:dyDescent="0.2">
      <c r="A41" s="230" t="s">
        <v>5</v>
      </c>
      <c r="B41" s="230"/>
      <c r="C41" s="230"/>
      <c r="D41" s="230"/>
      <c r="E41" s="230"/>
      <c r="F41" s="230"/>
      <c r="G41" s="230"/>
      <c r="H41" s="230"/>
      <c r="I41" s="230"/>
      <c r="J41" s="230"/>
      <c r="K41" s="230"/>
      <c r="L41" s="7"/>
      <c r="M41" s="6"/>
      <c r="N41" s="6"/>
      <c r="O41" s="6"/>
      <c r="P41" s="6"/>
    </row>
    <row r="42" spans="1:143" s="8" customFormat="1" ht="14.25" customHeight="1" x14ac:dyDescent="0.15">
      <c r="A42" s="230" t="s">
        <v>24</v>
      </c>
      <c r="B42" s="230"/>
      <c r="C42" s="230"/>
      <c r="D42" s="230"/>
      <c r="E42" s="230"/>
      <c r="F42" s="230"/>
      <c r="G42" s="230"/>
      <c r="H42" s="230"/>
      <c r="I42" s="230"/>
      <c r="J42" s="230"/>
      <c r="K42" s="230"/>
      <c r="L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row>
    <row r="43" spans="1:143" s="3" customFormat="1" ht="31.5" customHeight="1" x14ac:dyDescent="0.2">
      <c r="A43" s="111"/>
      <c r="B43" s="111"/>
      <c r="C43" s="111"/>
      <c r="D43" s="111"/>
      <c r="E43" s="111"/>
      <c r="F43" s="11"/>
      <c r="G43" s="111"/>
      <c r="H43" s="116"/>
      <c r="I43" s="116"/>
      <c r="J43" s="115"/>
      <c r="K43" s="112"/>
    </row>
    <row r="44" spans="1:143" s="3" customFormat="1" ht="12.75" customHeight="1" x14ac:dyDescent="0.2">
      <c r="A44" s="113" t="s">
        <v>15</v>
      </c>
      <c r="B44" s="113"/>
      <c r="C44" s="113"/>
      <c r="D44" s="113"/>
      <c r="E44" s="101" t="s">
        <v>1</v>
      </c>
      <c r="G44" s="113" t="s">
        <v>58</v>
      </c>
      <c r="I44" s="114"/>
      <c r="J44" s="114"/>
      <c r="K44" s="101" t="s">
        <v>1</v>
      </c>
    </row>
    <row r="45" spans="1:143" s="3" customFormat="1" ht="12.75" customHeight="1" thickBot="1" x14ac:dyDescent="0.25">
      <c r="A45" s="64"/>
      <c r="B45" s="64"/>
      <c r="C45" s="64"/>
      <c r="D45" s="64"/>
      <c r="E45" s="64"/>
      <c r="F45" s="64"/>
      <c r="G45" s="64"/>
      <c r="H45" s="20"/>
      <c r="I45" s="24"/>
      <c r="J45" s="23"/>
      <c r="K45" s="23"/>
    </row>
    <row r="46" spans="1:143" s="9" customFormat="1" ht="12" x14ac:dyDescent="0.2">
      <c r="A46" s="190" t="s">
        <v>20</v>
      </c>
      <c r="B46" s="191"/>
      <c r="C46" s="14"/>
      <c r="D46" s="15"/>
      <c r="E46" s="16"/>
      <c r="F46" s="14"/>
      <c r="G46" s="14"/>
      <c r="H46" s="14"/>
      <c r="I46" s="14"/>
      <c r="J46" s="93"/>
      <c r="K46" s="94"/>
    </row>
    <row r="47" spans="1:143" s="86" customFormat="1" ht="24.75" customHeight="1" x14ac:dyDescent="0.2">
      <c r="A47" s="95"/>
      <c r="B47" s="138" t="s">
        <v>19</v>
      </c>
      <c r="C47" s="262"/>
      <c r="D47" s="229"/>
      <c r="E47" s="138" t="s">
        <v>82</v>
      </c>
      <c r="F47" s="260">
        <f>A11</f>
        <v>0</v>
      </c>
      <c r="G47" s="261"/>
      <c r="H47" s="90"/>
      <c r="I47" s="138" t="s">
        <v>46</v>
      </c>
      <c r="J47" s="224"/>
      <c r="K47" s="225"/>
    </row>
    <row r="48" spans="1:143" s="86" customFormat="1" ht="8.25" customHeight="1" x14ac:dyDescent="0.2">
      <c r="A48" s="95"/>
      <c r="B48" s="87"/>
      <c r="C48" s="88"/>
      <c r="D48" s="88"/>
      <c r="E48" s="88"/>
      <c r="F48" s="89"/>
      <c r="G48" s="89"/>
      <c r="H48" s="90"/>
      <c r="I48" s="88"/>
      <c r="J48" s="88"/>
      <c r="K48" s="96"/>
    </row>
    <row r="49" spans="1:59" s="12" customFormat="1" ht="14.25" x14ac:dyDescent="0.2">
      <c r="A49" s="177" t="s">
        <v>47</v>
      </c>
      <c r="B49" s="178"/>
      <c r="C49" s="178"/>
      <c r="D49" s="178"/>
      <c r="E49" s="97" t="s">
        <v>26</v>
      </c>
      <c r="F49" s="97" t="s">
        <v>16</v>
      </c>
      <c r="G49" s="97" t="s">
        <v>17</v>
      </c>
      <c r="H49" s="97" t="s">
        <v>12</v>
      </c>
      <c r="I49" s="33" t="s">
        <v>44</v>
      </c>
      <c r="J49" s="33" t="s">
        <v>27</v>
      </c>
      <c r="K49" s="98" t="s">
        <v>18</v>
      </c>
    </row>
    <row r="50" spans="1:59" s="12" customFormat="1" ht="17.25" customHeight="1" x14ac:dyDescent="0.2">
      <c r="A50" s="143"/>
      <c r="B50" s="5"/>
      <c r="D50" s="142" t="s">
        <v>48</v>
      </c>
      <c r="E50" s="133"/>
      <c r="F50" s="133"/>
      <c r="G50" s="133"/>
      <c r="H50" s="133"/>
      <c r="I50" s="134"/>
      <c r="J50" s="134"/>
      <c r="K50" s="135"/>
    </row>
    <row r="51" spans="1:59" s="13" customFormat="1" ht="21.95" customHeight="1" x14ac:dyDescent="0.2">
      <c r="A51" s="140" t="s">
        <v>6</v>
      </c>
      <c r="B51" s="12"/>
      <c r="D51" s="139">
        <v>75500</v>
      </c>
      <c r="E51" s="133"/>
      <c r="F51" s="133"/>
      <c r="G51" s="133"/>
      <c r="H51" s="141" t="s">
        <v>83</v>
      </c>
      <c r="I51" s="134"/>
      <c r="J51" s="134"/>
      <c r="K51" s="135"/>
      <c r="L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row>
    <row r="52" spans="1:59" s="13" customFormat="1" ht="21.95" customHeight="1" x14ac:dyDescent="0.2">
      <c r="A52" s="140" t="s">
        <v>10</v>
      </c>
      <c r="B52" s="12"/>
      <c r="D52" s="139">
        <v>75500</v>
      </c>
      <c r="E52" s="133"/>
      <c r="F52" s="133"/>
      <c r="G52" s="133"/>
      <c r="H52" s="141" t="s">
        <v>84</v>
      </c>
      <c r="I52" s="134"/>
      <c r="J52" s="134"/>
      <c r="K52" s="135"/>
      <c r="L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row>
    <row r="53" spans="1:59" s="13" customFormat="1" ht="21.95" customHeight="1" x14ac:dyDescent="0.2">
      <c r="A53" s="140" t="s">
        <v>4</v>
      </c>
      <c r="B53" s="12"/>
      <c r="D53" s="139">
        <v>48500</v>
      </c>
      <c r="E53" s="133"/>
      <c r="F53" s="133"/>
      <c r="G53" s="133"/>
      <c r="H53" s="141" t="s">
        <v>85</v>
      </c>
      <c r="I53" s="134"/>
      <c r="J53" s="134"/>
      <c r="K53" s="135"/>
      <c r="L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row>
    <row r="54" spans="1:59" s="13" customFormat="1" ht="21.95" customHeight="1" x14ac:dyDescent="0.2">
      <c r="A54" s="140" t="s">
        <v>80</v>
      </c>
      <c r="B54" s="12"/>
      <c r="D54" s="139">
        <v>75500</v>
      </c>
      <c r="E54" s="133"/>
      <c r="F54" s="133"/>
      <c r="G54" s="133"/>
      <c r="H54" s="141" t="s">
        <v>86</v>
      </c>
      <c r="I54" s="134"/>
      <c r="J54" s="134"/>
      <c r="K54" s="135"/>
      <c r="L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row>
    <row r="55" spans="1:59" s="13" customFormat="1" ht="21.95" customHeight="1" x14ac:dyDescent="0.2">
      <c r="A55" s="140" t="s">
        <v>81</v>
      </c>
      <c r="B55" s="12"/>
      <c r="D55" s="139">
        <v>75500</v>
      </c>
      <c r="E55" s="133"/>
      <c r="F55" s="133"/>
      <c r="G55" s="133"/>
      <c r="H55" s="141" t="s">
        <v>87</v>
      </c>
      <c r="I55" s="134"/>
      <c r="J55" s="134"/>
      <c r="K55" s="135"/>
      <c r="L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row>
    <row r="56" spans="1:59" s="13" customFormat="1" ht="21.95" customHeight="1" x14ac:dyDescent="0.2">
      <c r="A56" s="140" t="s">
        <v>9</v>
      </c>
      <c r="B56" s="12"/>
      <c r="D56" s="139">
        <v>75500</v>
      </c>
      <c r="E56" s="133"/>
      <c r="F56" s="133"/>
      <c r="G56" s="133"/>
      <c r="H56" s="141" t="s">
        <v>88</v>
      </c>
      <c r="I56" s="134"/>
      <c r="J56" s="134"/>
      <c r="K56" s="135"/>
      <c r="L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row>
    <row r="57" spans="1:59" s="13" customFormat="1" ht="21.95" customHeight="1" x14ac:dyDescent="0.2">
      <c r="A57" s="154" t="s">
        <v>97</v>
      </c>
      <c r="B57" s="12"/>
      <c r="D57" s="139">
        <v>75500</v>
      </c>
      <c r="E57" s="133"/>
      <c r="F57" s="133"/>
      <c r="G57" s="133"/>
      <c r="H57" s="141" t="s">
        <v>89</v>
      </c>
      <c r="I57" s="134"/>
      <c r="J57" s="134"/>
      <c r="K57" s="135"/>
      <c r="L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row>
    <row r="58" spans="1:59" s="13" customFormat="1" ht="21.95" customHeight="1" x14ac:dyDescent="0.2">
      <c r="A58" s="167" t="s">
        <v>103</v>
      </c>
      <c r="B58" s="12"/>
      <c r="D58" s="139">
        <v>39500</v>
      </c>
      <c r="E58" s="133"/>
      <c r="F58" s="133"/>
      <c r="G58" s="133"/>
      <c r="H58" s="141" t="s">
        <v>90</v>
      </c>
      <c r="I58" s="134"/>
      <c r="J58" s="134"/>
      <c r="K58" s="135"/>
      <c r="L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row>
    <row r="59" spans="1:59" s="13" customFormat="1" ht="21.95" customHeight="1" x14ac:dyDescent="0.2">
      <c r="A59" s="140" t="s">
        <v>8</v>
      </c>
      <c r="B59" s="12"/>
      <c r="D59" s="139">
        <v>75500</v>
      </c>
      <c r="E59" s="133"/>
      <c r="F59" s="133"/>
      <c r="G59" s="133"/>
      <c r="H59" s="141" t="s">
        <v>91</v>
      </c>
      <c r="I59" s="134"/>
      <c r="J59" s="134"/>
      <c r="K59" s="135"/>
      <c r="L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row>
    <row r="60" spans="1:59" s="13" customFormat="1" ht="21.95" customHeight="1" x14ac:dyDescent="0.2">
      <c r="A60" s="140" t="s">
        <v>50</v>
      </c>
      <c r="B60" s="12"/>
      <c r="D60" s="139">
        <v>70000</v>
      </c>
      <c r="E60" s="133"/>
      <c r="F60" s="133"/>
      <c r="G60" s="133"/>
      <c r="H60" s="141">
        <v>744160</v>
      </c>
      <c r="I60" s="134"/>
      <c r="J60" s="134"/>
      <c r="K60" s="135"/>
      <c r="L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row>
    <row r="61" spans="1:59" s="13" customFormat="1" ht="27.75" customHeight="1" thickBot="1" x14ac:dyDescent="0.25">
      <c r="A61" s="152" t="s">
        <v>107</v>
      </c>
      <c r="B61" s="17"/>
      <c r="C61" s="17"/>
      <c r="D61" s="99"/>
      <c r="E61" s="100"/>
      <c r="F61" s="99"/>
      <c r="G61" s="99"/>
      <c r="H61" s="99"/>
      <c r="I61" s="17"/>
      <c r="J61" s="137" t="s">
        <v>78</v>
      </c>
      <c r="K61" s="136">
        <f>SUM(K50:K60)</f>
        <v>0</v>
      </c>
      <c r="L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row>
    <row r="62" spans="1:59" s="13" customFormat="1" ht="14.25" x14ac:dyDescent="0.2">
      <c r="A62" s="19"/>
      <c r="B62" s="19"/>
      <c r="C62" s="91"/>
      <c r="D62" s="59"/>
      <c r="E62" s="59"/>
      <c r="K62" s="43"/>
      <c r="L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row>
    <row r="63" spans="1:59" s="13" customFormat="1" ht="14.25" x14ac:dyDescent="0.2">
      <c r="A63" s="19"/>
      <c r="B63" s="19"/>
      <c r="C63" s="91"/>
      <c r="D63" s="59"/>
      <c r="E63" s="59"/>
      <c r="K63" s="43"/>
      <c r="L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row>
    <row r="64" spans="1:59" s="171" customFormat="1" ht="15" x14ac:dyDescent="0.2">
      <c r="A64" s="168" t="s">
        <v>104</v>
      </c>
      <c r="B64" s="168"/>
      <c r="C64" s="169"/>
      <c r="D64" s="170"/>
      <c r="E64" s="170"/>
      <c r="K64" s="172"/>
      <c r="L64" s="168"/>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row>
    <row r="65" spans="1:5" ht="12" x14ac:dyDescent="0.2">
      <c r="A65" s="19"/>
      <c r="B65" s="19"/>
      <c r="C65" s="91"/>
      <c r="D65" s="59"/>
      <c r="E65" s="59"/>
    </row>
    <row r="66" spans="1:5" ht="12" x14ac:dyDescent="0.2">
      <c r="A66" s="19"/>
      <c r="B66" s="19"/>
      <c r="C66" s="91"/>
      <c r="D66" s="59"/>
      <c r="E66" s="59"/>
    </row>
    <row r="67" spans="1:5" ht="12" x14ac:dyDescent="0.2">
      <c r="A67" s="19"/>
      <c r="B67" s="19"/>
      <c r="C67" s="91"/>
      <c r="D67" s="59"/>
      <c r="E67" s="59"/>
    </row>
    <row r="68" spans="1:5" ht="12" x14ac:dyDescent="0.2">
      <c r="A68" s="19"/>
      <c r="B68" s="19"/>
      <c r="C68" s="91"/>
      <c r="D68" s="59"/>
      <c r="E68" s="59"/>
    </row>
    <row r="69" spans="1:5" x14ac:dyDescent="0.2">
      <c r="A69" s="3"/>
      <c r="B69" s="3"/>
      <c r="C69" s="3"/>
      <c r="D69" s="3"/>
      <c r="E69" s="9"/>
    </row>
    <row r="70" spans="1:5" x14ac:dyDescent="0.2">
      <c r="A70" s="3"/>
      <c r="B70" s="3"/>
      <c r="C70" s="3"/>
      <c r="D70" s="3"/>
      <c r="E70" s="9"/>
    </row>
    <row r="71" spans="1:5" x14ac:dyDescent="0.2">
      <c r="A71" s="3"/>
      <c r="B71" s="3"/>
      <c r="C71" s="3"/>
      <c r="D71" s="3"/>
      <c r="E71" s="9"/>
    </row>
    <row r="72" spans="1:5" x14ac:dyDescent="0.2">
      <c r="A72" s="3"/>
      <c r="B72" s="3"/>
      <c r="C72" s="3"/>
      <c r="D72" s="3"/>
      <c r="E72" s="9"/>
    </row>
    <row r="73" spans="1:5" x14ac:dyDescent="0.2">
      <c r="A73" s="3"/>
      <c r="B73" s="3"/>
      <c r="C73" s="3"/>
      <c r="D73" s="3"/>
      <c r="E73" s="9"/>
    </row>
    <row r="74" spans="1:5" x14ac:dyDescent="0.2">
      <c r="A74" s="3"/>
      <c r="B74" s="3"/>
      <c r="C74" s="3"/>
      <c r="D74" s="3"/>
      <c r="E74" s="9"/>
    </row>
  </sheetData>
  <mergeCells count="59">
    <mergeCell ref="A49:D49"/>
    <mergeCell ref="B30:D30"/>
    <mergeCell ref="B33:D33"/>
    <mergeCell ref="B34:D34"/>
    <mergeCell ref="A39:G39"/>
    <mergeCell ref="A42:K42"/>
    <mergeCell ref="A38:G38"/>
    <mergeCell ref="B31:D31"/>
    <mergeCell ref="J47:K47"/>
    <mergeCell ref="F47:G47"/>
    <mergeCell ref="C47:D47"/>
    <mergeCell ref="A40:K40"/>
    <mergeCell ref="A41:K41"/>
    <mergeCell ref="M13:R13"/>
    <mergeCell ref="O14:R17"/>
    <mergeCell ref="B27:D27"/>
    <mergeCell ref="B28:D28"/>
    <mergeCell ref="B29:D29"/>
    <mergeCell ref="B23:D23"/>
    <mergeCell ref="B24:D24"/>
    <mergeCell ref="B25:D25"/>
    <mergeCell ref="B26:D26"/>
    <mergeCell ref="B22:D22"/>
    <mergeCell ref="M19:R20"/>
    <mergeCell ref="M23:R23"/>
    <mergeCell ref="M24:R24"/>
    <mergeCell ref="M25:R36"/>
    <mergeCell ref="G1:K1"/>
    <mergeCell ref="G2:K2"/>
    <mergeCell ref="A46:B46"/>
    <mergeCell ref="G7:K7"/>
    <mergeCell ref="G4:K4"/>
    <mergeCell ref="G5:K5"/>
    <mergeCell ref="G6:K6"/>
    <mergeCell ref="E11:G11"/>
    <mergeCell ref="B17:D17"/>
    <mergeCell ref="A1:E2"/>
    <mergeCell ref="E13:F13"/>
    <mergeCell ref="A10:D10"/>
    <mergeCell ref="A11:D11"/>
    <mergeCell ref="B13:D13"/>
    <mergeCell ref="A5:E5"/>
    <mergeCell ref="I10:K10"/>
    <mergeCell ref="A6:E6"/>
    <mergeCell ref="A4:E4"/>
    <mergeCell ref="A7:E7"/>
    <mergeCell ref="A8:E8"/>
    <mergeCell ref="A37:G37"/>
    <mergeCell ref="G8:K8"/>
    <mergeCell ref="I11:K11"/>
    <mergeCell ref="E10:G10"/>
    <mergeCell ref="B16:D16"/>
    <mergeCell ref="B32:D32"/>
    <mergeCell ref="B14:D14"/>
    <mergeCell ref="B15:D15"/>
    <mergeCell ref="B18:D18"/>
    <mergeCell ref="B19:D19"/>
    <mergeCell ref="B20:D20"/>
    <mergeCell ref="B21:D21"/>
  </mergeCells>
  <phoneticPr fontId="5" type="noConversion"/>
  <printOptions horizontalCentered="1"/>
  <pageMargins left="0.1" right="0.1" top="0.5" bottom="0.5" header="0" footer="0.25"/>
  <pageSetup scale="85" orientation="portrait" r:id="rId1"/>
  <headerFooter alignWithMargins="0">
    <oddFooter>&amp;L&amp;8=&amp;R&amp;8
Submitted for Reimbursement: &amp;D</oddFooter>
  </headerFooter>
  <ignoredErrors>
    <ignoredError sqref="H35 J17:J39 K17:K39 I15:I16 I17:I39"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7"/>
  <sheetViews>
    <sheetView zoomScaleNormal="100" workbookViewId="0">
      <selection activeCell="N52" sqref="N52"/>
    </sheetView>
  </sheetViews>
  <sheetFormatPr defaultColWidth="9.140625" defaultRowHeight="11.25" x14ac:dyDescent="0.2"/>
  <cols>
    <col min="1" max="1" width="9.140625" style="1"/>
    <col min="2" max="2" width="11.7109375" style="1" customWidth="1"/>
    <col min="3" max="3" width="9.140625" style="1"/>
    <col min="4" max="4" width="7.5703125" style="1" customWidth="1"/>
    <col min="5" max="5" width="7.7109375" style="1" bestFit="1" customWidth="1"/>
    <col min="6" max="6" width="7.85546875" style="10" customWidth="1"/>
    <col min="7" max="7" width="10.7109375" style="22" customWidth="1"/>
    <col min="8" max="12" width="10.7109375" style="1" customWidth="1"/>
    <col min="13" max="13" width="10.7109375" style="4" customWidth="1"/>
    <col min="14" max="14" width="9.140625" style="3"/>
    <col min="15" max="21" width="9.140625" style="1"/>
    <col min="22" max="22" width="16" style="1" hidden="1" customWidth="1"/>
    <col min="23" max="23" width="15.7109375" style="1" hidden="1" customWidth="1"/>
    <col min="24" max="26" width="9.140625" style="1" hidden="1" customWidth="1"/>
    <col min="27" max="27" width="0" style="1" hidden="1" customWidth="1"/>
    <col min="28" max="16384" width="9.140625" style="1"/>
  </cols>
  <sheetData>
    <row r="1" spans="1:26" ht="15.75" x14ac:dyDescent="0.25">
      <c r="A1" s="153" t="s">
        <v>95</v>
      </c>
      <c r="B1" s="128"/>
      <c r="C1" s="128"/>
      <c r="D1" s="128"/>
      <c r="E1" s="128"/>
      <c r="F1" s="128"/>
      <c r="G1" s="128"/>
      <c r="H1" s="129"/>
      <c r="I1" s="130"/>
      <c r="J1" s="130"/>
      <c r="K1" s="130"/>
      <c r="L1" s="130"/>
      <c r="M1" s="130"/>
    </row>
    <row r="2" spans="1:26" s="128" customFormat="1" ht="15" customHeight="1" x14ac:dyDescent="0.2">
      <c r="A2" s="128" t="s">
        <v>74</v>
      </c>
      <c r="B2" s="128" t="s">
        <v>61</v>
      </c>
    </row>
    <row r="3" spans="1:26" s="128" customFormat="1" ht="13.5" customHeight="1" x14ac:dyDescent="0.2">
      <c r="C3" s="128" t="s">
        <v>62</v>
      </c>
    </row>
    <row r="4" spans="1:26" s="128" customFormat="1" ht="15.75" x14ac:dyDescent="0.2">
      <c r="A4" s="128" t="s">
        <v>75</v>
      </c>
      <c r="B4" s="128" t="s">
        <v>63</v>
      </c>
      <c r="O4" s="131"/>
      <c r="P4" s="131"/>
    </row>
    <row r="5" spans="1:26" s="128" customFormat="1" ht="15.75" x14ac:dyDescent="0.2">
      <c r="A5" s="128" t="s">
        <v>76</v>
      </c>
      <c r="B5" s="128" t="s">
        <v>64</v>
      </c>
      <c r="O5" s="131"/>
      <c r="P5" s="131"/>
    </row>
    <row r="6" spans="1:26" s="128" customFormat="1" ht="15.75" x14ac:dyDescent="0.2">
      <c r="O6" s="131"/>
      <c r="P6" s="131"/>
    </row>
    <row r="7" spans="1:26" s="128" customFormat="1" ht="15.75" x14ac:dyDescent="0.2"/>
    <row r="8" spans="1:26" s="128" customFormat="1" ht="7.5" customHeight="1" x14ac:dyDescent="0.2"/>
    <row r="9" spans="1:26" s="128" customFormat="1" ht="15.75" customHeight="1" x14ac:dyDescent="0.2">
      <c r="O9" s="131" t="s">
        <v>59</v>
      </c>
      <c r="P9" s="132">
        <v>0.32</v>
      </c>
    </row>
    <row r="10" spans="1:26" ht="15.75" customHeight="1" x14ac:dyDescent="0.2">
      <c r="B10" s="263"/>
      <c r="C10" s="263"/>
      <c r="D10" s="263"/>
      <c r="E10" s="263"/>
      <c r="F10" s="11"/>
      <c r="G10" s="264"/>
      <c r="H10" s="264"/>
      <c r="I10" s="264"/>
      <c r="J10" s="3"/>
      <c r="K10" s="263"/>
      <c r="L10" s="263"/>
      <c r="M10" s="263"/>
      <c r="O10" s="131" t="s">
        <v>60</v>
      </c>
      <c r="P10" s="132">
        <v>0.2</v>
      </c>
    </row>
    <row r="11" spans="1:26" s="12" customFormat="1" ht="6.75" customHeight="1" x14ac:dyDescent="0.2">
      <c r="B11" s="26"/>
      <c r="C11" s="27"/>
      <c r="D11" s="27"/>
      <c r="E11" s="28"/>
      <c r="F11" s="29"/>
      <c r="G11" s="29"/>
      <c r="H11" s="29"/>
      <c r="I11" s="29"/>
      <c r="J11" s="29"/>
      <c r="K11" s="29"/>
      <c r="L11" s="29"/>
      <c r="M11" s="29"/>
      <c r="N11" s="30"/>
      <c r="O11" s="31"/>
      <c r="P11" s="32"/>
      <c r="Q11" s="32"/>
      <c r="R11" s="32"/>
      <c r="S11" s="32"/>
    </row>
    <row r="12" spans="1:26" s="2" customFormat="1" ht="15.95" customHeight="1" x14ac:dyDescent="0.2">
      <c r="B12" s="49" t="s">
        <v>38</v>
      </c>
      <c r="C12" s="222" t="s">
        <v>36</v>
      </c>
      <c r="D12" s="222"/>
      <c r="E12" s="222"/>
      <c r="F12" s="222"/>
      <c r="G12" s="219" t="s">
        <v>35</v>
      </c>
      <c r="H12" s="219"/>
      <c r="I12" s="50" t="s">
        <v>32</v>
      </c>
      <c r="J12" s="50" t="s">
        <v>30</v>
      </c>
      <c r="K12" s="50"/>
      <c r="L12" s="50"/>
      <c r="M12" s="50" t="s">
        <v>28</v>
      </c>
      <c r="N12" s="51"/>
      <c r="O12" s="268" t="s">
        <v>51</v>
      </c>
      <c r="P12" s="269"/>
      <c r="Q12" s="269"/>
      <c r="R12" s="269"/>
      <c r="S12" s="269"/>
      <c r="T12" s="270"/>
    </row>
    <row r="13" spans="1:26" s="2" customFormat="1" ht="15.95" customHeight="1" x14ac:dyDescent="0.2">
      <c r="A13" s="2" t="s">
        <v>69</v>
      </c>
      <c r="B13" s="49" t="s">
        <v>39</v>
      </c>
      <c r="C13" s="222" t="s">
        <v>37</v>
      </c>
      <c r="D13" s="222"/>
      <c r="E13" s="222"/>
      <c r="F13" s="222"/>
      <c r="G13" s="50" t="s">
        <v>34</v>
      </c>
      <c r="H13" s="50" t="s">
        <v>33</v>
      </c>
      <c r="I13" s="50" t="s">
        <v>2</v>
      </c>
      <c r="J13" s="50" t="s">
        <v>31</v>
      </c>
      <c r="K13" s="50" t="s">
        <v>3</v>
      </c>
      <c r="L13" s="50" t="s">
        <v>4</v>
      </c>
      <c r="M13" s="50" t="s">
        <v>29</v>
      </c>
      <c r="N13" s="52"/>
      <c r="O13" s="102">
        <v>5</v>
      </c>
      <c r="P13" s="103" t="s">
        <v>52</v>
      </c>
      <c r="Q13" s="271" t="s">
        <v>57</v>
      </c>
      <c r="R13" s="271"/>
      <c r="S13" s="271"/>
      <c r="T13" s="272"/>
      <c r="V13" s="119" t="s">
        <v>34</v>
      </c>
      <c r="W13" s="119" t="s">
        <v>33</v>
      </c>
      <c r="X13" s="2" t="s">
        <v>52</v>
      </c>
      <c r="Y13" s="2" t="s">
        <v>53</v>
      </c>
      <c r="Z13" s="2" t="s">
        <v>54</v>
      </c>
    </row>
    <row r="14" spans="1:26" s="12" customFormat="1" ht="15.95" customHeight="1" x14ac:dyDescent="0.2">
      <c r="A14" s="12" t="s">
        <v>67</v>
      </c>
      <c r="B14" s="44">
        <v>39254</v>
      </c>
      <c r="C14" s="188"/>
      <c r="D14" s="188"/>
      <c r="E14" s="188"/>
      <c r="F14" s="188"/>
      <c r="G14" s="45"/>
      <c r="H14" s="45"/>
      <c r="I14" s="72"/>
      <c r="J14" s="45"/>
      <c r="K14" s="45">
        <f>IF(B14 = 0, " ",+X14+Y14+Z14)</f>
        <v>26</v>
      </c>
      <c r="L14" s="45"/>
      <c r="M14" s="45"/>
      <c r="N14" s="34"/>
      <c r="O14" s="104">
        <v>9</v>
      </c>
      <c r="P14" s="105" t="s">
        <v>53</v>
      </c>
      <c r="Q14" s="271"/>
      <c r="R14" s="271"/>
      <c r="S14" s="271"/>
      <c r="T14" s="272"/>
      <c r="V14" s="121">
        <f>+G14</f>
        <v>0</v>
      </c>
      <c r="W14" s="120">
        <f>+H14</f>
        <v>0</v>
      </c>
      <c r="X14" s="118">
        <f>IF(AND(G14 &lt; 0.229861,OR(H14 = 0,H14 &gt; 0.047862) ), 5, 0)</f>
        <v>5</v>
      </c>
      <c r="Y14" s="118">
        <f>IF(AND(G14 &lt; 0.479861,OR(H14 = 0,H14 &gt; 0.540973)), 9, 0 )</f>
        <v>9</v>
      </c>
      <c r="Z14" s="118">
        <f>IF(AND(G14 &lt; 0.729861,OR(H14 = 0,H14 &gt; 0.832639)), 12, 0 )</f>
        <v>12</v>
      </c>
    </row>
    <row r="15" spans="1:26" s="12" customFormat="1" ht="15.95" customHeight="1" x14ac:dyDescent="0.2">
      <c r="A15" s="12" t="s">
        <v>68</v>
      </c>
      <c r="B15" s="44">
        <v>39255</v>
      </c>
      <c r="C15" s="188" t="s">
        <v>65</v>
      </c>
      <c r="D15" s="188"/>
      <c r="E15" s="188"/>
      <c r="F15" s="188"/>
      <c r="G15" s="122">
        <v>0.33333333333333331</v>
      </c>
      <c r="H15" s="122">
        <v>0.75</v>
      </c>
      <c r="I15" s="72"/>
      <c r="J15" s="45"/>
      <c r="K15" s="117">
        <f>IF(B15 = 0, " ",+X15+Y15+Z15)</f>
        <v>9</v>
      </c>
      <c r="L15" s="45"/>
      <c r="M15" s="45"/>
      <c r="N15" s="34"/>
      <c r="O15" s="106">
        <v>12</v>
      </c>
      <c r="P15" s="105" t="s">
        <v>54</v>
      </c>
      <c r="Q15" s="271"/>
      <c r="R15" s="271"/>
      <c r="S15" s="271"/>
      <c r="T15" s="272"/>
      <c r="V15" s="121">
        <f>+G15</f>
        <v>0.33333333333333331</v>
      </c>
      <c r="W15" s="120">
        <f t="shared" ref="W15:W34" si="0">+H15</f>
        <v>0.75</v>
      </c>
      <c r="X15" s="118">
        <f t="shared" ref="X15:X34" si="1">IF(AND(G15 &lt; 0.229861,OR(H15 = 0,H15 &gt; 0.047862) ), 5, 0)</f>
        <v>0</v>
      </c>
      <c r="Y15" s="118">
        <f t="shared" ref="Y15:Y34" si="2">IF(AND(G15 &lt; 0.479861,OR(H15 = 0,H15 &gt; 0.540973)), 9, 0 )</f>
        <v>9</v>
      </c>
      <c r="Z15" s="118">
        <f t="shared" ref="Z15:Z34" si="3">IF(AND(G15 &lt; 0.729861,OR(H15 = 0,H15 &gt; 0.832639)), 12, 0 )</f>
        <v>0</v>
      </c>
    </row>
    <row r="16" spans="1:26" s="12" customFormat="1" ht="15.95" customHeight="1" x14ac:dyDescent="0.2">
      <c r="B16" s="44"/>
      <c r="C16" s="214"/>
      <c r="D16" s="215"/>
      <c r="E16" s="215"/>
      <c r="F16" s="275"/>
      <c r="G16" s="122"/>
      <c r="H16" s="122"/>
      <c r="I16" s="72"/>
      <c r="J16" s="45"/>
      <c r="K16" s="45" t="str">
        <f>IF(B16 = 0, " ",+X16+Y16+Z16)</f>
        <v xml:space="preserve"> </v>
      </c>
      <c r="L16" s="45"/>
      <c r="M16" s="45"/>
      <c r="N16" s="34"/>
      <c r="O16" s="106">
        <f>SUM(O13:O15)</f>
        <v>26</v>
      </c>
      <c r="P16" s="107" t="s">
        <v>55</v>
      </c>
      <c r="Q16" s="273"/>
      <c r="R16" s="273"/>
      <c r="S16" s="273"/>
      <c r="T16" s="274"/>
      <c r="V16" s="121">
        <f t="shared" ref="V16:V34" si="4">+G16</f>
        <v>0</v>
      </c>
      <c r="W16" s="120">
        <f t="shared" si="0"/>
        <v>0</v>
      </c>
      <c r="X16" s="118">
        <f t="shared" si="1"/>
        <v>5</v>
      </c>
      <c r="Y16" s="118">
        <f t="shared" si="2"/>
        <v>9</v>
      </c>
      <c r="Z16" s="118">
        <f t="shared" si="3"/>
        <v>12</v>
      </c>
    </row>
    <row r="17" spans="1:26" s="12" customFormat="1" ht="15.95" customHeight="1" x14ac:dyDescent="0.2">
      <c r="A17" s="12" t="s">
        <v>70</v>
      </c>
      <c r="B17" s="44">
        <v>39258</v>
      </c>
      <c r="C17" s="188" t="s">
        <v>66</v>
      </c>
      <c r="D17" s="188"/>
      <c r="E17" s="188"/>
      <c r="F17" s="188"/>
      <c r="G17" s="122">
        <v>0.58333333333333337</v>
      </c>
      <c r="H17" s="122"/>
      <c r="I17" s="72"/>
      <c r="J17" s="45"/>
      <c r="K17" s="45">
        <f>IF(B17 = 0, " ",+X17+Y17+Z17)</f>
        <v>12</v>
      </c>
      <c r="L17" s="45"/>
      <c r="M17" s="45"/>
      <c r="N17" s="35"/>
      <c r="O17" s="108"/>
      <c r="P17" s="108"/>
      <c r="Q17" s="108"/>
      <c r="R17" s="109"/>
      <c r="S17" s="110"/>
      <c r="T17" s="110"/>
      <c r="V17" s="121">
        <f t="shared" si="4"/>
        <v>0.58333333333333337</v>
      </c>
      <c r="W17" s="120">
        <f t="shared" si="0"/>
        <v>0</v>
      </c>
      <c r="X17" s="118">
        <f t="shared" si="1"/>
        <v>0</v>
      </c>
      <c r="Y17" s="118">
        <f t="shared" si="2"/>
        <v>0</v>
      </c>
      <c r="Z17" s="118">
        <f t="shared" si="3"/>
        <v>12</v>
      </c>
    </row>
    <row r="18" spans="1:26" s="17" customFormat="1" ht="15.95" customHeight="1" thickBot="1" x14ac:dyDescent="0.25">
      <c r="B18" s="123">
        <v>39259</v>
      </c>
      <c r="C18" s="192" t="s">
        <v>66</v>
      </c>
      <c r="D18" s="192"/>
      <c r="E18" s="192"/>
      <c r="F18" s="192"/>
      <c r="G18" s="126"/>
      <c r="H18" s="126"/>
      <c r="I18" s="73"/>
      <c r="J18" s="66"/>
      <c r="K18" s="66">
        <f>IF(B18 = 0, " ",+X18+Y18+Z18)</f>
        <v>26</v>
      </c>
      <c r="L18" s="66"/>
      <c r="M18" s="66"/>
      <c r="N18" s="36"/>
      <c r="O18" s="276" t="s">
        <v>56</v>
      </c>
      <c r="P18" s="277"/>
      <c r="Q18" s="277"/>
      <c r="R18" s="277"/>
      <c r="S18" s="277"/>
      <c r="T18" s="278"/>
      <c r="V18" s="121">
        <f t="shared" si="4"/>
        <v>0</v>
      </c>
      <c r="W18" s="120">
        <f t="shared" si="0"/>
        <v>0</v>
      </c>
      <c r="X18" s="118">
        <f t="shared" si="1"/>
        <v>5</v>
      </c>
      <c r="Y18" s="118">
        <f t="shared" si="2"/>
        <v>9</v>
      </c>
      <c r="Z18" s="118">
        <f t="shared" si="3"/>
        <v>12</v>
      </c>
    </row>
    <row r="19" spans="1:26" s="12" customFormat="1" ht="15.95" customHeight="1" x14ac:dyDescent="0.2">
      <c r="B19" s="124">
        <v>39260</v>
      </c>
      <c r="C19" s="193" t="s">
        <v>66</v>
      </c>
      <c r="D19" s="193"/>
      <c r="E19" s="193"/>
      <c r="F19" s="193"/>
      <c r="G19" s="127"/>
      <c r="H19" s="127">
        <v>0.70833333333333337</v>
      </c>
      <c r="I19" s="74"/>
      <c r="J19" s="65"/>
      <c r="K19" s="65">
        <f t="shared" ref="K19:K33" si="5">IF(B19 = 0, " ",+X19+Y19+Z19)</f>
        <v>14</v>
      </c>
      <c r="L19" s="65"/>
      <c r="M19" s="65"/>
      <c r="N19" s="36"/>
      <c r="O19" s="265"/>
      <c r="P19" s="266"/>
      <c r="Q19" s="266"/>
      <c r="R19" s="266"/>
      <c r="S19" s="266"/>
      <c r="T19" s="267"/>
      <c r="V19" s="121">
        <f t="shared" si="4"/>
        <v>0</v>
      </c>
      <c r="W19" s="120">
        <f t="shared" si="0"/>
        <v>0.70833333333333337</v>
      </c>
      <c r="X19" s="118">
        <f t="shared" si="1"/>
        <v>5</v>
      </c>
      <c r="Y19" s="118">
        <f t="shared" si="2"/>
        <v>9</v>
      </c>
      <c r="Z19" s="118">
        <f t="shared" si="3"/>
        <v>0</v>
      </c>
    </row>
    <row r="20" spans="1:26" s="12" customFormat="1" ht="15.95" customHeight="1" x14ac:dyDescent="0.2">
      <c r="B20" s="44"/>
      <c r="C20" s="188"/>
      <c r="D20" s="188"/>
      <c r="E20" s="188"/>
      <c r="F20" s="188"/>
      <c r="G20" s="122"/>
      <c r="H20" s="122"/>
      <c r="I20" s="72"/>
      <c r="J20" s="45"/>
      <c r="K20" s="45" t="str">
        <f t="shared" si="5"/>
        <v xml:space="preserve"> </v>
      </c>
      <c r="L20" s="45"/>
      <c r="M20" s="45"/>
      <c r="N20" s="36"/>
      <c r="O20" s="38"/>
      <c r="P20" s="38"/>
      <c r="Q20" s="38"/>
      <c r="R20" s="38"/>
      <c r="V20" s="121">
        <f t="shared" si="4"/>
        <v>0</v>
      </c>
      <c r="W20" s="120">
        <f t="shared" si="0"/>
        <v>0</v>
      </c>
      <c r="X20" s="118">
        <f t="shared" si="1"/>
        <v>5</v>
      </c>
      <c r="Y20" s="118">
        <f t="shared" si="2"/>
        <v>9</v>
      </c>
      <c r="Z20" s="118">
        <f t="shared" si="3"/>
        <v>12</v>
      </c>
    </row>
    <row r="21" spans="1:26" s="12" customFormat="1" ht="15.95" customHeight="1" x14ac:dyDescent="0.2">
      <c r="A21" s="12" t="s">
        <v>71</v>
      </c>
      <c r="B21" s="44">
        <v>39275</v>
      </c>
      <c r="C21" s="188" t="s">
        <v>72</v>
      </c>
      <c r="D21" s="188"/>
      <c r="E21" s="188"/>
      <c r="F21" s="188"/>
      <c r="G21" s="122">
        <v>0.58333333333333337</v>
      </c>
      <c r="H21" s="122"/>
      <c r="I21" s="72"/>
      <c r="J21" s="45"/>
      <c r="K21" s="45">
        <f t="shared" si="5"/>
        <v>12</v>
      </c>
      <c r="L21" s="45"/>
      <c r="M21" s="45"/>
      <c r="N21" s="36"/>
      <c r="O21" s="38"/>
      <c r="P21" s="38"/>
      <c r="Q21" s="38"/>
      <c r="R21" s="38"/>
      <c r="V21" s="121">
        <f t="shared" si="4"/>
        <v>0.58333333333333337</v>
      </c>
      <c r="W21" s="120">
        <f t="shared" si="0"/>
        <v>0</v>
      </c>
      <c r="X21" s="118">
        <f t="shared" si="1"/>
        <v>0</v>
      </c>
      <c r="Y21" s="118">
        <f t="shared" si="2"/>
        <v>0</v>
      </c>
      <c r="Z21" s="118">
        <f t="shared" si="3"/>
        <v>12</v>
      </c>
    </row>
    <row r="22" spans="1:26" s="40" customFormat="1" ht="15" customHeight="1" x14ac:dyDescent="0.2">
      <c r="B22" s="44">
        <v>39276</v>
      </c>
      <c r="C22" s="188" t="s">
        <v>73</v>
      </c>
      <c r="D22" s="188"/>
      <c r="E22" s="188"/>
      <c r="F22" s="188"/>
      <c r="G22" s="122"/>
      <c r="H22" s="122">
        <v>0.70833333333333337</v>
      </c>
      <c r="I22" s="72"/>
      <c r="J22" s="45"/>
      <c r="K22" s="45">
        <f t="shared" si="5"/>
        <v>14</v>
      </c>
      <c r="L22" s="45"/>
      <c r="M22" s="45"/>
      <c r="N22" s="37"/>
      <c r="O22" s="36"/>
      <c r="P22" s="36"/>
      <c r="Q22" s="36"/>
      <c r="R22" s="36"/>
      <c r="V22" s="121">
        <f t="shared" si="4"/>
        <v>0</v>
      </c>
      <c r="W22" s="120">
        <f t="shared" si="0"/>
        <v>0.70833333333333337</v>
      </c>
      <c r="X22" s="118">
        <f t="shared" si="1"/>
        <v>5</v>
      </c>
      <c r="Y22" s="118">
        <f t="shared" si="2"/>
        <v>9</v>
      </c>
      <c r="Z22" s="118">
        <f t="shared" si="3"/>
        <v>0</v>
      </c>
    </row>
    <row r="23" spans="1:26" s="17" customFormat="1" ht="15" thickBot="1" x14ac:dyDescent="0.25">
      <c r="B23" s="123">
        <v>39277</v>
      </c>
      <c r="C23" s="192" t="s">
        <v>72</v>
      </c>
      <c r="D23" s="192"/>
      <c r="E23" s="192"/>
      <c r="F23" s="192"/>
      <c r="G23" s="126"/>
      <c r="H23" s="126">
        <v>0.70833333333333337</v>
      </c>
      <c r="I23" s="75"/>
      <c r="J23" s="68"/>
      <c r="K23" s="66">
        <f t="shared" si="5"/>
        <v>14</v>
      </c>
      <c r="L23" s="66"/>
      <c r="M23" s="66"/>
      <c r="N23" s="38"/>
      <c r="O23" s="67"/>
      <c r="P23" s="67"/>
      <c r="Q23" s="67"/>
      <c r="R23" s="67"/>
      <c r="V23" s="121">
        <f t="shared" si="4"/>
        <v>0</v>
      </c>
      <c r="W23" s="120">
        <f t="shared" si="0"/>
        <v>0.70833333333333337</v>
      </c>
      <c r="X23" s="118">
        <f t="shared" si="1"/>
        <v>5</v>
      </c>
      <c r="Y23" s="118">
        <f t="shared" si="2"/>
        <v>9</v>
      </c>
      <c r="Z23" s="118">
        <f t="shared" si="3"/>
        <v>0</v>
      </c>
    </row>
    <row r="24" spans="1:26" s="12" customFormat="1" ht="14.25" x14ac:dyDescent="0.2">
      <c r="B24" s="125"/>
      <c r="C24" s="193"/>
      <c r="D24" s="193"/>
      <c r="E24" s="193"/>
      <c r="F24" s="193"/>
      <c r="G24" s="127"/>
      <c r="H24" s="127"/>
      <c r="I24" s="76"/>
      <c r="J24" s="81"/>
      <c r="K24" s="65" t="str">
        <f t="shared" si="5"/>
        <v xml:space="preserve"> </v>
      </c>
      <c r="L24" s="65"/>
      <c r="M24" s="65"/>
      <c r="N24" s="38"/>
      <c r="O24" s="38"/>
      <c r="P24" s="38"/>
      <c r="Q24" s="38"/>
      <c r="R24" s="38"/>
      <c r="V24" s="121">
        <f t="shared" si="4"/>
        <v>0</v>
      </c>
      <c r="W24" s="120">
        <f t="shared" si="0"/>
        <v>0</v>
      </c>
      <c r="X24" s="118">
        <f t="shared" si="1"/>
        <v>5</v>
      </c>
      <c r="Y24" s="118">
        <f t="shared" si="2"/>
        <v>9</v>
      </c>
      <c r="Z24" s="118">
        <f t="shared" si="3"/>
        <v>12</v>
      </c>
    </row>
    <row r="25" spans="1:26" s="12" customFormat="1" ht="14.25" x14ac:dyDescent="0.2">
      <c r="B25" s="44"/>
      <c r="C25" s="188"/>
      <c r="D25" s="188"/>
      <c r="E25" s="188"/>
      <c r="F25" s="188"/>
      <c r="G25" s="122"/>
      <c r="H25" s="122"/>
      <c r="I25" s="77"/>
      <c r="J25" s="82"/>
      <c r="K25" s="45" t="str">
        <f t="shared" si="5"/>
        <v xml:space="preserve"> </v>
      </c>
      <c r="L25" s="45"/>
      <c r="M25" s="45"/>
      <c r="N25" s="38"/>
      <c r="O25" s="38"/>
      <c r="P25" s="38"/>
      <c r="Q25" s="38"/>
      <c r="R25" s="38"/>
      <c r="V25" s="121">
        <f t="shared" si="4"/>
        <v>0</v>
      </c>
      <c r="W25" s="120">
        <f t="shared" si="0"/>
        <v>0</v>
      </c>
      <c r="X25" s="118">
        <f t="shared" si="1"/>
        <v>5</v>
      </c>
      <c r="Y25" s="118">
        <f t="shared" si="2"/>
        <v>9</v>
      </c>
      <c r="Z25" s="118">
        <f t="shared" si="3"/>
        <v>12</v>
      </c>
    </row>
    <row r="26" spans="1:26" s="13" customFormat="1" ht="14.25" x14ac:dyDescent="0.2">
      <c r="B26" s="44"/>
      <c r="C26" s="188"/>
      <c r="D26" s="188"/>
      <c r="E26" s="188"/>
      <c r="F26" s="188"/>
      <c r="G26" s="122"/>
      <c r="H26" s="122"/>
      <c r="I26" s="78"/>
      <c r="J26" s="83"/>
      <c r="K26" s="45" t="str">
        <f t="shared" si="5"/>
        <v xml:space="preserve"> </v>
      </c>
      <c r="L26" s="45"/>
      <c r="M26" s="45"/>
      <c r="N26" s="12"/>
      <c r="V26" s="121">
        <f t="shared" si="4"/>
        <v>0</v>
      </c>
      <c r="W26" s="120">
        <f t="shared" si="0"/>
        <v>0</v>
      </c>
      <c r="X26" s="118">
        <f t="shared" si="1"/>
        <v>5</v>
      </c>
      <c r="Y26" s="118">
        <f t="shared" si="2"/>
        <v>9</v>
      </c>
      <c r="Z26" s="118">
        <f t="shared" si="3"/>
        <v>12</v>
      </c>
    </row>
    <row r="27" spans="1:26" s="13" customFormat="1" ht="14.25" x14ac:dyDescent="0.2">
      <c r="B27" s="44"/>
      <c r="C27" s="188"/>
      <c r="D27" s="188"/>
      <c r="E27" s="188"/>
      <c r="F27" s="188"/>
      <c r="G27" s="122"/>
      <c r="H27" s="122"/>
      <c r="I27" s="78"/>
      <c r="J27" s="83"/>
      <c r="K27" s="45" t="str">
        <f t="shared" si="5"/>
        <v xml:space="preserve"> </v>
      </c>
      <c r="L27" s="45"/>
      <c r="M27" s="45"/>
      <c r="N27" s="12"/>
      <c r="V27" s="121">
        <f t="shared" si="4"/>
        <v>0</v>
      </c>
      <c r="W27" s="120">
        <f t="shared" si="0"/>
        <v>0</v>
      </c>
      <c r="X27" s="118">
        <f t="shared" si="1"/>
        <v>5</v>
      </c>
      <c r="Y27" s="118">
        <f t="shared" si="2"/>
        <v>9</v>
      </c>
      <c r="Z27" s="118">
        <f t="shared" si="3"/>
        <v>12</v>
      </c>
    </row>
    <row r="28" spans="1:26" s="17" customFormat="1" ht="15" thickBot="1" x14ac:dyDescent="0.25">
      <c r="B28" s="123"/>
      <c r="C28" s="192"/>
      <c r="D28" s="192"/>
      <c r="E28" s="192"/>
      <c r="F28" s="192"/>
      <c r="G28" s="126"/>
      <c r="H28" s="126"/>
      <c r="I28" s="79"/>
      <c r="J28" s="84"/>
      <c r="K28" s="66" t="str">
        <f t="shared" si="5"/>
        <v xml:space="preserve"> </v>
      </c>
      <c r="L28" s="66"/>
      <c r="M28" s="66"/>
      <c r="N28" s="12"/>
      <c r="V28" s="121">
        <f t="shared" si="4"/>
        <v>0</v>
      </c>
      <c r="W28" s="120">
        <f t="shared" si="0"/>
        <v>0</v>
      </c>
      <c r="X28" s="118">
        <f t="shared" si="1"/>
        <v>5</v>
      </c>
      <c r="Y28" s="118">
        <f t="shared" si="2"/>
        <v>9</v>
      </c>
      <c r="Z28" s="118">
        <f t="shared" si="3"/>
        <v>12</v>
      </c>
    </row>
    <row r="29" spans="1:26" s="13" customFormat="1" ht="14.25" x14ac:dyDescent="0.2">
      <c r="B29" s="124"/>
      <c r="C29" s="193"/>
      <c r="D29" s="193"/>
      <c r="E29" s="193"/>
      <c r="F29" s="193"/>
      <c r="G29" s="127"/>
      <c r="H29" s="127"/>
      <c r="I29" s="80"/>
      <c r="J29" s="85"/>
      <c r="K29" s="65" t="str">
        <f t="shared" si="5"/>
        <v xml:space="preserve"> </v>
      </c>
      <c r="L29" s="65"/>
      <c r="M29" s="65"/>
      <c r="N29" s="12"/>
      <c r="V29" s="121">
        <f t="shared" si="4"/>
        <v>0</v>
      </c>
      <c r="W29" s="120">
        <f t="shared" si="0"/>
        <v>0</v>
      </c>
      <c r="X29" s="118">
        <f t="shared" si="1"/>
        <v>5</v>
      </c>
      <c r="Y29" s="118">
        <f t="shared" si="2"/>
        <v>9</v>
      </c>
      <c r="Z29" s="118">
        <f t="shared" si="3"/>
        <v>12</v>
      </c>
    </row>
    <row r="30" spans="1:26" s="13" customFormat="1" ht="14.25" x14ac:dyDescent="0.2">
      <c r="B30" s="44"/>
      <c r="C30" s="188"/>
      <c r="D30" s="188"/>
      <c r="E30" s="188"/>
      <c r="F30" s="188"/>
      <c r="G30" s="122"/>
      <c r="H30" s="122"/>
      <c r="I30" s="78"/>
      <c r="J30" s="83"/>
      <c r="K30" s="45" t="str">
        <f t="shared" si="5"/>
        <v xml:space="preserve"> </v>
      </c>
      <c r="L30" s="45"/>
      <c r="M30" s="45"/>
      <c r="N30" s="12"/>
      <c r="V30" s="121">
        <f t="shared" si="4"/>
        <v>0</v>
      </c>
      <c r="W30" s="120">
        <f t="shared" si="0"/>
        <v>0</v>
      </c>
      <c r="X30" s="118">
        <f t="shared" si="1"/>
        <v>5</v>
      </c>
      <c r="Y30" s="118">
        <f t="shared" si="2"/>
        <v>9</v>
      </c>
      <c r="Z30" s="118">
        <f t="shared" si="3"/>
        <v>12</v>
      </c>
    </row>
    <row r="31" spans="1:26" s="13" customFormat="1" ht="14.25" x14ac:dyDescent="0.2">
      <c r="B31" s="44"/>
      <c r="C31" s="188"/>
      <c r="D31" s="188"/>
      <c r="E31" s="188"/>
      <c r="F31" s="188"/>
      <c r="G31" s="122"/>
      <c r="H31" s="122"/>
      <c r="I31" s="78"/>
      <c r="J31" s="83"/>
      <c r="K31" s="45" t="str">
        <f t="shared" si="5"/>
        <v xml:space="preserve"> </v>
      </c>
      <c r="L31" s="45"/>
      <c r="M31" s="45"/>
      <c r="N31" s="12"/>
      <c r="V31" s="121">
        <f t="shared" si="4"/>
        <v>0</v>
      </c>
      <c r="W31" s="120">
        <f t="shared" si="0"/>
        <v>0</v>
      </c>
      <c r="X31" s="118">
        <f t="shared" si="1"/>
        <v>5</v>
      </c>
      <c r="Y31" s="118">
        <f t="shared" si="2"/>
        <v>9</v>
      </c>
      <c r="Z31" s="118">
        <f t="shared" si="3"/>
        <v>12</v>
      </c>
    </row>
    <row r="32" spans="1:26" s="13" customFormat="1" ht="14.25" x14ac:dyDescent="0.2">
      <c r="B32" s="44"/>
      <c r="C32" s="188"/>
      <c r="D32" s="188"/>
      <c r="E32" s="188"/>
      <c r="F32" s="188"/>
      <c r="G32" s="122"/>
      <c r="H32" s="122"/>
      <c r="I32" s="78"/>
      <c r="J32" s="83"/>
      <c r="K32" s="45" t="str">
        <f t="shared" si="5"/>
        <v xml:space="preserve"> </v>
      </c>
      <c r="L32" s="45"/>
      <c r="M32" s="45"/>
      <c r="N32" s="12"/>
      <c r="V32" s="121">
        <f t="shared" si="4"/>
        <v>0</v>
      </c>
      <c r="W32" s="120">
        <f t="shared" si="0"/>
        <v>0</v>
      </c>
      <c r="X32" s="118">
        <f t="shared" si="1"/>
        <v>5</v>
      </c>
      <c r="Y32" s="118">
        <f t="shared" si="2"/>
        <v>9</v>
      </c>
      <c r="Z32" s="118">
        <f t="shared" si="3"/>
        <v>12</v>
      </c>
    </row>
    <row r="33" spans="2:26" s="17" customFormat="1" ht="15" thickBot="1" x14ac:dyDescent="0.25">
      <c r="B33" s="123"/>
      <c r="C33" s="192"/>
      <c r="D33" s="192"/>
      <c r="E33" s="192"/>
      <c r="F33" s="192"/>
      <c r="G33" s="126"/>
      <c r="H33" s="126"/>
      <c r="I33" s="79"/>
      <c r="J33" s="84"/>
      <c r="K33" s="84" t="str">
        <f t="shared" si="5"/>
        <v xml:space="preserve"> </v>
      </c>
      <c r="L33" s="84"/>
      <c r="M33" s="84"/>
      <c r="N33" s="12"/>
      <c r="V33" s="121">
        <f t="shared" si="4"/>
        <v>0</v>
      </c>
      <c r="W33" s="120">
        <f t="shared" si="0"/>
        <v>0</v>
      </c>
      <c r="X33" s="118">
        <f t="shared" si="1"/>
        <v>5</v>
      </c>
      <c r="Y33" s="118">
        <f t="shared" si="2"/>
        <v>9</v>
      </c>
      <c r="Z33" s="118">
        <f t="shared" si="3"/>
        <v>12</v>
      </c>
    </row>
    <row r="34" spans="2:26" s="12" customFormat="1" ht="14.25" x14ac:dyDescent="0.2">
      <c r="C34" s="39"/>
      <c r="D34" s="39"/>
      <c r="E34" s="39"/>
      <c r="F34" s="39"/>
      <c r="G34" s="25"/>
      <c r="I34" s="40" t="s">
        <v>45</v>
      </c>
      <c r="J34" s="69">
        <f>SUM(J14:J33)</f>
        <v>0</v>
      </c>
      <c r="K34" s="70">
        <f>SUM(K14:K33)</f>
        <v>127</v>
      </c>
      <c r="L34" s="70">
        <f>SUM(L14:L33)</f>
        <v>0</v>
      </c>
      <c r="M34" s="71">
        <f>SUM(M14:M33)</f>
        <v>0</v>
      </c>
      <c r="V34" s="121">
        <f t="shared" si="4"/>
        <v>0</v>
      </c>
      <c r="W34" s="120">
        <f t="shared" si="0"/>
        <v>0</v>
      </c>
      <c r="X34" s="118">
        <f t="shared" si="1"/>
        <v>5</v>
      </c>
      <c r="Y34" s="118">
        <f t="shared" si="2"/>
        <v>9</v>
      </c>
      <c r="Z34" s="118">
        <f t="shared" si="3"/>
        <v>12</v>
      </c>
    </row>
    <row r="35" spans="2:26" s="13" customFormat="1" ht="14.25" x14ac:dyDescent="0.2">
      <c r="B35" s="13" t="s">
        <v>7</v>
      </c>
      <c r="F35" s="41"/>
      <c r="G35" s="42"/>
      <c r="L35" s="61" t="s">
        <v>43</v>
      </c>
      <c r="M35" s="62">
        <f>M34+L34+K34+J34</f>
        <v>127</v>
      </c>
      <c r="N35" s="12"/>
    </row>
    <row r="36" spans="2:26" s="13" customFormat="1" ht="14.25" x14ac:dyDescent="0.2">
      <c r="B36" s="189"/>
      <c r="C36" s="189"/>
      <c r="D36" s="189"/>
      <c r="E36" s="189"/>
      <c r="F36" s="189"/>
      <c r="G36" s="189"/>
      <c r="H36" s="189"/>
      <c r="I36" s="189"/>
      <c r="L36" s="61" t="s">
        <v>21</v>
      </c>
      <c r="M36" s="62">
        <v>0</v>
      </c>
      <c r="N36" s="12"/>
    </row>
    <row r="37" spans="2:26" s="13" customFormat="1" ht="14.25" x14ac:dyDescent="0.2">
      <c r="B37" s="194"/>
      <c r="C37" s="194"/>
      <c r="D37" s="194"/>
      <c r="E37" s="194"/>
      <c r="F37" s="194"/>
      <c r="G37" s="194"/>
      <c r="H37" s="194"/>
      <c r="I37" s="194"/>
      <c r="L37" s="61" t="s">
        <v>22</v>
      </c>
      <c r="M37" s="62">
        <f>M35-M36</f>
        <v>127</v>
      </c>
      <c r="N37" s="12"/>
    </row>
    <row r="38" spans="2:26" s="13" customFormat="1" ht="14.25" x14ac:dyDescent="0.2">
      <c r="B38" s="194"/>
      <c r="C38" s="194"/>
      <c r="D38" s="194"/>
      <c r="E38" s="194"/>
      <c r="F38" s="194"/>
      <c r="G38" s="194"/>
      <c r="H38" s="194"/>
      <c r="I38" s="194"/>
      <c r="M38" s="43"/>
      <c r="N38" s="12"/>
    </row>
    <row r="39" spans="2:26" ht="9" customHeight="1" x14ac:dyDescent="0.2">
      <c r="B39" s="281" t="s">
        <v>5</v>
      </c>
      <c r="C39" s="281"/>
      <c r="D39" s="281"/>
      <c r="E39" s="281"/>
      <c r="F39" s="281"/>
      <c r="G39" s="281"/>
      <c r="H39" s="281"/>
      <c r="I39" s="281"/>
      <c r="J39" s="281"/>
      <c r="K39" s="281"/>
      <c r="L39" s="281"/>
      <c r="M39" s="7"/>
      <c r="N39" s="7"/>
      <c r="O39" s="6"/>
      <c r="P39" s="6"/>
      <c r="Q39" s="6"/>
      <c r="R39" s="6"/>
    </row>
    <row r="40" spans="2:26" s="8" customFormat="1" ht="9" x14ac:dyDescent="0.15">
      <c r="B40" s="281" t="s">
        <v>24</v>
      </c>
      <c r="C40" s="281"/>
      <c r="D40" s="281"/>
      <c r="E40" s="281"/>
      <c r="F40" s="281"/>
      <c r="G40" s="281"/>
      <c r="H40" s="281"/>
      <c r="I40" s="281"/>
      <c r="J40" s="281"/>
      <c r="K40" s="281"/>
      <c r="L40" s="281"/>
      <c r="M40" s="63"/>
      <c r="N40" s="63"/>
    </row>
    <row r="41" spans="2:26" s="3" customFormat="1" ht="22.5" customHeight="1" x14ac:dyDescent="0.2">
      <c r="B41" s="111"/>
      <c r="C41" s="111"/>
      <c r="D41" s="111"/>
      <c r="E41" s="111"/>
      <c r="F41" s="11"/>
      <c r="G41" s="111"/>
      <c r="H41" s="11"/>
      <c r="I41" s="111"/>
      <c r="J41" s="116"/>
      <c r="K41" s="116"/>
      <c r="L41" s="115"/>
      <c r="M41" s="112"/>
    </row>
    <row r="42" spans="2:26" s="3" customFormat="1" ht="12.75" customHeight="1" x14ac:dyDescent="0.2">
      <c r="B42" s="113" t="s">
        <v>15</v>
      </c>
      <c r="C42" s="113"/>
      <c r="D42" s="113"/>
      <c r="E42" s="113"/>
      <c r="F42" s="113"/>
      <c r="G42" s="101" t="s">
        <v>1</v>
      </c>
      <c r="I42" s="113" t="s">
        <v>58</v>
      </c>
      <c r="K42" s="114"/>
      <c r="L42" s="114"/>
      <c r="M42" s="101" t="s">
        <v>1</v>
      </c>
    </row>
    <row r="43" spans="2:26" s="3" customFormat="1" ht="12.75" customHeight="1" x14ac:dyDescent="0.2">
      <c r="B43" s="64"/>
      <c r="C43" s="64"/>
      <c r="D43" s="64"/>
      <c r="E43" s="64"/>
      <c r="F43" s="64"/>
      <c r="G43" s="64"/>
      <c r="H43" s="64"/>
      <c r="I43" s="64"/>
      <c r="J43" s="20"/>
      <c r="K43" s="24"/>
      <c r="L43" s="23"/>
      <c r="M43" s="23"/>
    </row>
    <row r="44" spans="2:26" ht="12" x14ac:dyDescent="0.2">
      <c r="B44" s="19"/>
      <c r="C44" s="19"/>
      <c r="D44" s="91"/>
      <c r="E44" s="59"/>
      <c r="F44" s="92"/>
      <c r="G44" s="59"/>
    </row>
    <row r="45" spans="2:26" ht="14.25" x14ac:dyDescent="0.2">
      <c r="B45" s="279" t="s">
        <v>47</v>
      </c>
      <c r="C45" s="280"/>
      <c r="D45" s="280"/>
      <c r="E45" s="280"/>
      <c r="F45" s="148" t="s">
        <v>26</v>
      </c>
      <c r="G45" s="148" t="s">
        <v>16</v>
      </c>
      <c r="H45" s="148" t="s">
        <v>17</v>
      </c>
      <c r="I45" s="148" t="s">
        <v>12</v>
      </c>
      <c r="J45" s="149" t="s">
        <v>44</v>
      </c>
      <c r="K45" s="149" t="s">
        <v>27</v>
      </c>
      <c r="L45" s="150" t="s">
        <v>18</v>
      </c>
    </row>
    <row r="46" spans="2:26" ht="14.25" x14ac:dyDescent="0.2">
      <c r="B46" s="143" t="s">
        <v>94</v>
      </c>
      <c r="C46" s="5"/>
      <c r="D46" s="12"/>
      <c r="E46" s="142" t="s">
        <v>48</v>
      </c>
      <c r="F46" s="133"/>
      <c r="G46" s="133"/>
      <c r="H46" s="133"/>
      <c r="I46" s="133"/>
      <c r="J46" s="134"/>
      <c r="K46" s="134"/>
      <c r="L46" s="135"/>
    </row>
    <row r="47" spans="2:26" ht="14.25" x14ac:dyDescent="0.2">
      <c r="B47" s="140" t="s">
        <v>6</v>
      </c>
      <c r="C47" s="12"/>
      <c r="D47" s="13"/>
      <c r="E47" s="139">
        <v>75500</v>
      </c>
      <c r="F47" s="133"/>
      <c r="G47" s="133"/>
      <c r="H47" s="133"/>
      <c r="I47" s="141">
        <v>733020</v>
      </c>
      <c r="J47" s="134"/>
      <c r="K47" s="134"/>
      <c r="L47" s="135"/>
    </row>
    <row r="48" spans="2:26" ht="14.25" x14ac:dyDescent="0.2">
      <c r="B48" s="140" t="s">
        <v>10</v>
      </c>
      <c r="C48" s="12"/>
      <c r="D48" s="13"/>
      <c r="E48" s="139">
        <v>75500</v>
      </c>
      <c r="F48" s="133"/>
      <c r="G48" s="133"/>
      <c r="H48" s="133"/>
      <c r="I48" s="141">
        <v>733030</v>
      </c>
      <c r="J48" s="134"/>
      <c r="K48" s="134"/>
      <c r="L48" s="135"/>
    </row>
    <row r="49" spans="2:12" ht="14.25" x14ac:dyDescent="0.2">
      <c r="B49" s="140" t="s">
        <v>4</v>
      </c>
      <c r="C49" s="12"/>
      <c r="D49" s="13"/>
      <c r="E49" s="139">
        <v>48500</v>
      </c>
      <c r="F49" s="133"/>
      <c r="G49" s="133"/>
      <c r="H49" s="133"/>
      <c r="I49" s="141">
        <v>733100</v>
      </c>
      <c r="J49" s="134"/>
      <c r="K49" s="134"/>
      <c r="L49" s="135"/>
    </row>
    <row r="50" spans="2:12" ht="14.25" x14ac:dyDescent="0.2">
      <c r="B50" s="140" t="s">
        <v>80</v>
      </c>
      <c r="C50" s="12"/>
      <c r="D50" s="13"/>
      <c r="E50" s="139">
        <v>75500</v>
      </c>
      <c r="F50" s="133"/>
      <c r="G50" s="133"/>
      <c r="H50" s="133"/>
      <c r="I50" s="141" t="s">
        <v>79</v>
      </c>
      <c r="J50" s="134"/>
      <c r="K50" s="134"/>
      <c r="L50" s="135"/>
    </row>
    <row r="51" spans="2:12" ht="14.25" x14ac:dyDescent="0.2">
      <c r="B51" s="140" t="s">
        <v>81</v>
      </c>
      <c r="C51" s="12"/>
      <c r="D51" s="13"/>
      <c r="E51" s="139">
        <v>75500</v>
      </c>
      <c r="F51" s="133"/>
      <c r="G51" s="133"/>
      <c r="H51" s="133"/>
      <c r="I51" s="141">
        <v>733140</v>
      </c>
      <c r="J51" s="134"/>
      <c r="K51" s="134"/>
      <c r="L51" s="135"/>
    </row>
    <row r="52" spans="2:12" ht="14.25" x14ac:dyDescent="0.2">
      <c r="B52" s="140" t="s">
        <v>9</v>
      </c>
      <c r="C52" s="12"/>
      <c r="D52" s="13"/>
      <c r="E52" s="139">
        <v>75500</v>
      </c>
      <c r="F52" s="133"/>
      <c r="G52" s="133"/>
      <c r="H52" s="133"/>
      <c r="I52" s="141">
        <v>733080</v>
      </c>
      <c r="J52" s="134"/>
      <c r="K52" s="134"/>
      <c r="L52" s="135"/>
    </row>
    <row r="53" spans="2:12" ht="14.25" x14ac:dyDescent="0.2">
      <c r="B53" s="140" t="s">
        <v>14</v>
      </c>
      <c r="C53" s="12"/>
      <c r="D53" s="13"/>
      <c r="E53" s="139">
        <v>75500</v>
      </c>
      <c r="F53" s="133"/>
      <c r="G53" s="133"/>
      <c r="H53" s="133"/>
      <c r="I53" s="141">
        <v>733120</v>
      </c>
      <c r="J53" s="134"/>
      <c r="K53" s="134"/>
      <c r="L53" s="135"/>
    </row>
    <row r="54" spans="2:12" ht="14.25" x14ac:dyDescent="0.2">
      <c r="B54" s="140" t="s">
        <v>13</v>
      </c>
      <c r="C54" s="12"/>
      <c r="D54" s="13"/>
      <c r="E54" s="139">
        <v>39500</v>
      </c>
      <c r="F54" s="133"/>
      <c r="G54" s="133"/>
      <c r="H54" s="133"/>
      <c r="I54" s="141">
        <v>744530</v>
      </c>
      <c r="J54" s="134"/>
      <c r="K54" s="134"/>
      <c r="L54" s="135"/>
    </row>
    <row r="55" spans="2:12" ht="14.25" x14ac:dyDescent="0.2">
      <c r="B55" s="140" t="s">
        <v>8</v>
      </c>
      <c r="C55" s="12"/>
      <c r="D55" s="13"/>
      <c r="E55" s="139">
        <v>75500</v>
      </c>
      <c r="F55" s="133"/>
      <c r="G55" s="133"/>
      <c r="H55" s="133"/>
      <c r="I55" s="141">
        <v>733060</v>
      </c>
      <c r="J55" s="134"/>
      <c r="K55" s="134"/>
      <c r="L55" s="135"/>
    </row>
    <row r="56" spans="2:12" ht="14.25" x14ac:dyDescent="0.2">
      <c r="B56" s="140" t="s">
        <v>50</v>
      </c>
      <c r="C56" s="12"/>
      <c r="D56" s="13"/>
      <c r="E56" s="139">
        <v>70000</v>
      </c>
      <c r="F56" s="133"/>
      <c r="G56" s="133"/>
      <c r="H56" s="133"/>
      <c r="I56" s="141">
        <v>744160</v>
      </c>
      <c r="J56" s="134"/>
      <c r="K56" s="134"/>
      <c r="L56" s="135"/>
    </row>
    <row r="57" spans="2:12" ht="15" thickBot="1" x14ac:dyDescent="0.25">
      <c r="B57" s="18"/>
      <c r="C57" s="17"/>
      <c r="D57" s="17"/>
      <c r="E57" s="99"/>
      <c r="F57" s="100"/>
      <c r="G57" s="99"/>
      <c r="H57" s="99"/>
      <c r="I57" s="99"/>
      <c r="J57" s="17"/>
      <c r="K57" s="137" t="s">
        <v>78</v>
      </c>
      <c r="L57" s="136"/>
    </row>
  </sheetData>
  <mergeCells count="36">
    <mergeCell ref="B45:E45"/>
    <mergeCell ref="B38:I38"/>
    <mergeCell ref="B39:L39"/>
    <mergeCell ref="B40:L40"/>
    <mergeCell ref="C32:F32"/>
    <mergeCell ref="C33:F33"/>
    <mergeCell ref="B36:I36"/>
    <mergeCell ref="B37:I37"/>
    <mergeCell ref="C28:F28"/>
    <mergeCell ref="C29:F29"/>
    <mergeCell ref="C30:F30"/>
    <mergeCell ref="C31:F31"/>
    <mergeCell ref="C24:F24"/>
    <mergeCell ref="C25:F25"/>
    <mergeCell ref="C26:F26"/>
    <mergeCell ref="C27:F27"/>
    <mergeCell ref="C20:F20"/>
    <mergeCell ref="C21:F21"/>
    <mergeCell ref="C22:F22"/>
    <mergeCell ref="C23:F23"/>
    <mergeCell ref="C17:F17"/>
    <mergeCell ref="C18:F18"/>
    <mergeCell ref="C19:F19"/>
    <mergeCell ref="O19:T19"/>
    <mergeCell ref="O12:T12"/>
    <mergeCell ref="C13:F13"/>
    <mergeCell ref="Q13:T16"/>
    <mergeCell ref="C14:F14"/>
    <mergeCell ref="C15:F15"/>
    <mergeCell ref="C16:F16"/>
    <mergeCell ref="O18:T18"/>
    <mergeCell ref="B10:E10"/>
    <mergeCell ref="G10:I10"/>
    <mergeCell ref="K10:M10"/>
    <mergeCell ref="C12:F12"/>
    <mergeCell ref="G12:H12"/>
  </mergeCells>
  <phoneticPr fontId="5" type="noConversion"/>
  <printOptions horizontalCentered="1"/>
  <pageMargins left="0.1" right="0.1" top="0.75" bottom="0.5" header="0.5" footer="0"/>
  <pageSetup scale="76" orientation="portrait" cellComments="asDisplayed" r:id="rId1"/>
  <headerFooter alignWithMargins="0"/>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Instate 09-01 Check Out 06-01</vt:lpstr>
      <vt:lpstr>Instate 06-01 Check Out 09-01</vt:lpstr>
      <vt:lpstr>Out of State</vt:lpstr>
      <vt:lpstr>Instructions</vt:lpstr>
      <vt:lpstr>'Instate 06-01 Check Out 09-01'!Print_Area</vt:lpstr>
      <vt:lpstr>'Instate 09-01 Check Out 06-01'!Print_Area</vt:lpstr>
      <vt:lpstr>Instructions!Print_Area</vt:lpstr>
      <vt:lpstr>'Out of State'!Print_Area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Mary Ellen</dc:creator>
  <cp:lastModifiedBy>Haeder, Anita</cp:lastModifiedBy>
  <cp:lastPrinted>2015-06-01T18:34:40Z</cp:lastPrinted>
  <dcterms:created xsi:type="dcterms:W3CDTF">1996-08-26T16:10:32Z</dcterms:created>
  <dcterms:modified xsi:type="dcterms:W3CDTF">2019-02-04T22:04:08Z</dcterms:modified>
</cp:coreProperties>
</file>